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harts/chart7.xml" ContentType="application/vnd.openxmlformats-officedocument.drawingml.chart+xml"/>
  <Override PartName="/xl/drawings/drawing7.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8.xml" ContentType="application/vnd.openxmlformats-officedocument.drawing+xml"/>
  <Override PartName="/xl/charts/chart10.xml" ContentType="application/vnd.openxmlformats-officedocument.drawingml.chart+xml"/>
  <Override PartName="/xl/drawings/drawing9.xml" ContentType="application/vnd.openxmlformats-officedocument.drawing+xml"/>
  <Override PartName="/xl/charts/chart11.xml" ContentType="application/vnd.openxmlformats-officedocument.drawingml.chart+xml"/>
  <Override PartName="/xl/drawings/drawing10.xml" ContentType="application/vnd.openxmlformats-officedocument.drawing+xml"/>
  <Override PartName="/xl/charts/chart12.xml" ContentType="application/vnd.openxmlformats-officedocument.drawingml.chart+xml"/>
  <Override PartName="/xl/drawings/drawing11.xml" ContentType="application/vnd.openxmlformats-officedocument.drawing+xml"/>
  <Override PartName="/xl/charts/chart13.xml" ContentType="application/vnd.openxmlformats-officedocument.drawingml.chart+xml"/>
  <Override PartName="/xl/drawings/drawing12.xml" ContentType="application/vnd.openxmlformats-officedocument.drawing+xml"/>
  <Override PartName="/xl/charts/chart14.xml" ContentType="application/vnd.openxmlformats-officedocument.drawingml.chart+xml"/>
  <Override PartName="/xl/drawings/drawing13.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drawings/drawing14.xml" ContentType="application/vnd.openxmlformats-officedocument.drawing+xml"/>
  <Override PartName="/xl/charts/chart17.xml" ContentType="application/vnd.openxmlformats-officedocument.drawingml.chart+xml"/>
  <Override PartName="/xl/drawings/drawing15.xml" ContentType="application/vnd.openxmlformats-officedocument.drawing+xml"/>
  <Override PartName="/xl/charts/chart18.xml" ContentType="application/vnd.openxmlformats-officedocument.drawingml.chart+xml"/>
  <Override PartName="/xl/drawings/drawing16.xml" ContentType="application/vnd.openxmlformats-officedocument.drawing+xml"/>
  <Override PartName="/xl/charts/chart19.xml" ContentType="application/vnd.openxmlformats-officedocument.drawingml.chart+xml"/>
  <Override PartName="/xl/drawings/drawing17.xml" ContentType="application/vnd.openxmlformats-officedocument.drawing+xml"/>
  <Override PartName="/xl/charts/chart20.xml" ContentType="application/vnd.openxmlformats-officedocument.drawingml.chart+xml"/>
  <Override PartName="/xl/drawings/drawing18.xml" ContentType="application/vnd.openxmlformats-officedocument.drawing+xml"/>
  <Override PartName="/xl/charts/chart2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mc:AlternateContent xmlns:mc="http://schemas.openxmlformats.org/markup-compatibility/2006">
    <mc:Choice Requires="x15">
      <x15ac:absPath xmlns:x15ac="http://schemas.microsoft.com/office/spreadsheetml/2010/11/ac" url="/Users/katiesavitz/Desktop/Cable MLRO Report Template/"/>
    </mc:Choice>
  </mc:AlternateContent>
  <xr:revisionPtr revIDLastSave="0" documentId="13_ncr:1_{54036A9A-0BD7-624F-A82E-09107396137A}" xr6:coauthVersionLast="47" xr6:coauthVersionMax="47" xr10:uidLastSave="{00000000-0000-0000-0000-000000000000}"/>
  <bookViews>
    <workbookView xWindow="1380" yWindow="1500" windowWidth="24580" windowHeight="13480" firstSheet="9" activeTab="9" xr2:uid="{00000000-000D-0000-FFFF-FFFF00000000}"/>
  </bookViews>
  <sheets>
    <sheet name="Readme" sheetId="1" r:id="rId1"/>
    <sheet name="Staff Training " sheetId="2" r:id="rId2"/>
    <sheet name="QA Scores over Time" sheetId="3" r:id="rId3"/>
    <sheet name="Fraud MI" sheetId="4" r:id="rId4"/>
    <sheet name="Financial Crime Risk over Time" sheetId="5" r:id="rId5"/>
    <sheet name="New Account Approvals" sheetId="6" r:id="rId6"/>
    <sheet name="Onboarding Control Effectivenes" sheetId="7" r:id="rId7"/>
    <sheet name="Onboarded PEPs (2)" sheetId="8" r:id="rId8"/>
    <sheet name="PEP Operational Effectiveness" sheetId="9" r:id="rId9"/>
    <sheet name="Sanctions" sheetId="10" r:id="rId10"/>
    <sheet name="IDV" sheetId="11" r:id="rId11"/>
    <sheet name="Vendor Effectiveness" sheetId="12" r:id="rId12"/>
    <sheet name="High Risk Customers" sheetId="13" r:id="rId13"/>
    <sheet name="Risk Rating" sheetId="14" r:id="rId14"/>
    <sheet name="CDD Control Effectiveness" sheetId="15" r:id="rId15"/>
    <sheet name="TM Reviews" sheetId="16" r:id="rId16"/>
    <sheet name="TM Effectiveness" sheetId="17" r:id="rId17"/>
    <sheet name="SARs per 1k customers" sheetId="18" r:id="rId18"/>
    <sheet name="SARs by Crime Type" sheetId="19" r:id="rId1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 i="18" l="1"/>
  <c r="B18" i="18"/>
  <c r="B18" i="19" s="1"/>
  <c r="C17" i="18"/>
  <c r="B17" i="18"/>
  <c r="B17" i="19" s="1"/>
  <c r="C16" i="18"/>
  <c r="B16" i="18"/>
  <c r="B16" i="19" s="1"/>
  <c r="C15" i="18"/>
  <c r="B15" i="18"/>
  <c r="B15" i="19" s="1"/>
  <c r="C14" i="18"/>
  <c r="B14" i="18"/>
  <c r="B14" i="19" s="1"/>
  <c r="C13" i="18"/>
  <c r="B13" i="18"/>
  <c r="D13" i="18" s="1"/>
  <c r="C12" i="18"/>
  <c r="B12" i="18"/>
  <c r="B12" i="19" s="1"/>
  <c r="C11" i="18"/>
  <c r="B11" i="18"/>
  <c r="B11" i="19" s="1"/>
  <c r="C10" i="18"/>
  <c r="B10" i="18"/>
  <c r="B10" i="19" s="1"/>
  <c r="C9" i="18"/>
  <c r="B9" i="18"/>
  <c r="B9" i="19" s="1"/>
  <c r="C8" i="18"/>
  <c r="B8" i="18"/>
  <c r="B8" i="19" s="1"/>
  <c r="C7" i="18"/>
  <c r="B7" i="18"/>
  <c r="B7" i="19" s="1"/>
  <c r="E18" i="17"/>
  <c r="D18" i="17"/>
  <c r="E17" i="17"/>
  <c r="D17" i="17"/>
  <c r="E16" i="17"/>
  <c r="D16" i="17"/>
  <c r="E15" i="17"/>
  <c r="D15" i="17"/>
  <c r="E14" i="17"/>
  <c r="D14" i="17"/>
  <c r="E13" i="17"/>
  <c r="D13" i="17"/>
  <c r="E12" i="17"/>
  <c r="D12" i="17"/>
  <c r="E11" i="17"/>
  <c r="D11" i="17"/>
  <c r="E10" i="17"/>
  <c r="D10" i="17"/>
  <c r="E9" i="17"/>
  <c r="D9" i="17"/>
  <c r="E8" i="17"/>
  <c r="D8" i="17"/>
  <c r="E7" i="17"/>
  <c r="D7" i="17"/>
  <c r="D19" i="15"/>
  <c r="D18" i="15"/>
  <c r="D17" i="15"/>
  <c r="D16" i="15"/>
  <c r="D15" i="15"/>
  <c r="D14" i="15"/>
  <c r="D13" i="15"/>
  <c r="D12" i="15"/>
  <c r="D11" i="15"/>
  <c r="D10" i="15"/>
  <c r="D9" i="15"/>
  <c r="D8" i="15"/>
  <c r="E18" i="14"/>
  <c r="E17" i="14"/>
  <c r="E16" i="14"/>
  <c r="E15" i="14"/>
  <c r="E14" i="14"/>
  <c r="E13" i="14"/>
  <c r="E12" i="14"/>
  <c r="E11" i="14"/>
  <c r="E10" i="14"/>
  <c r="E9" i="14"/>
  <c r="E8" i="14"/>
  <c r="E7" i="14"/>
  <c r="D18" i="13"/>
  <c r="D17" i="13"/>
  <c r="D16" i="13"/>
  <c r="D15" i="13"/>
  <c r="D14" i="13"/>
  <c r="D13" i="13"/>
  <c r="D12" i="13"/>
  <c r="D11" i="13"/>
  <c r="D10" i="13"/>
  <c r="D9" i="13"/>
  <c r="D8" i="13"/>
  <c r="D7" i="13"/>
  <c r="M20" i="12"/>
  <c r="J20" i="12"/>
  <c r="G20" i="12"/>
  <c r="D20" i="12"/>
  <c r="M19" i="12"/>
  <c r="J19" i="12"/>
  <c r="G19" i="12"/>
  <c r="D19" i="12"/>
  <c r="M18" i="12"/>
  <c r="J18" i="12"/>
  <c r="G18" i="12"/>
  <c r="D18" i="12"/>
  <c r="M17" i="12"/>
  <c r="J17" i="12"/>
  <c r="G17" i="12"/>
  <c r="D17" i="12"/>
  <c r="M16" i="12"/>
  <c r="J16" i="12"/>
  <c r="G16" i="12"/>
  <c r="D16" i="12"/>
  <c r="M15" i="12"/>
  <c r="J15" i="12"/>
  <c r="G15" i="12"/>
  <c r="D15" i="12"/>
  <c r="M14" i="12"/>
  <c r="J14" i="12"/>
  <c r="G14" i="12"/>
  <c r="D14" i="12"/>
  <c r="M13" i="12"/>
  <c r="J13" i="12"/>
  <c r="G13" i="12"/>
  <c r="D13" i="12"/>
  <c r="M12" i="12"/>
  <c r="J12" i="12"/>
  <c r="G12" i="12"/>
  <c r="D12" i="12"/>
  <c r="M11" i="12"/>
  <c r="J11" i="12"/>
  <c r="G11" i="12"/>
  <c r="D11" i="12"/>
  <c r="M10" i="12"/>
  <c r="J10" i="12"/>
  <c r="G10" i="12"/>
  <c r="D10" i="12"/>
  <c r="M9" i="12"/>
  <c r="J9" i="12"/>
  <c r="G9" i="12"/>
  <c r="D9" i="12"/>
  <c r="F17" i="11"/>
  <c r="F16" i="11"/>
  <c r="F15" i="11"/>
  <c r="F14" i="11"/>
  <c r="F13" i="11"/>
  <c r="F12" i="11"/>
  <c r="F11" i="11"/>
  <c r="F10" i="11"/>
  <c r="F9" i="11"/>
  <c r="F8" i="11"/>
  <c r="F7" i="11"/>
  <c r="F6" i="11"/>
  <c r="D20" i="8"/>
  <c r="D19" i="8"/>
  <c r="D18" i="8"/>
  <c r="D17" i="8"/>
  <c r="D16" i="8"/>
  <c r="D15" i="8"/>
  <c r="D14" i="8"/>
  <c r="D13" i="8"/>
  <c r="D12" i="8"/>
  <c r="D11" i="8"/>
  <c r="D10" i="8"/>
  <c r="D9" i="8"/>
  <c r="G20" i="7"/>
  <c r="D20" i="7"/>
  <c r="G19" i="7"/>
  <c r="D19" i="7"/>
  <c r="G18" i="7"/>
  <c r="D18" i="7"/>
  <c r="G17" i="7"/>
  <c r="D17" i="7"/>
  <c r="G16" i="7"/>
  <c r="D16" i="7"/>
  <c r="G15" i="7"/>
  <c r="D15" i="7"/>
  <c r="G14" i="7"/>
  <c r="D14" i="7"/>
  <c r="G13" i="7"/>
  <c r="D13" i="7"/>
  <c r="G12" i="7"/>
  <c r="D12" i="7"/>
  <c r="G11" i="7"/>
  <c r="D11" i="7"/>
  <c r="G10" i="7"/>
  <c r="D10" i="7"/>
  <c r="G9" i="7"/>
  <c r="D9" i="7"/>
  <c r="D18" i="6"/>
  <c r="H18" i="6" s="1"/>
  <c r="I18" i="6" s="1"/>
  <c r="H17" i="6"/>
  <c r="I17" i="6" s="1"/>
  <c r="F17" i="6"/>
  <c r="D17" i="6"/>
  <c r="E17" i="6" s="1"/>
  <c r="D16" i="6"/>
  <c r="E16" i="6" s="1"/>
  <c r="D15" i="6"/>
  <c r="H15" i="6" s="1"/>
  <c r="I15" i="6" s="1"/>
  <c r="H14" i="6"/>
  <c r="I14" i="6" s="1"/>
  <c r="F14" i="6"/>
  <c r="E14" i="6"/>
  <c r="D14" i="6"/>
  <c r="D13" i="6"/>
  <c r="F13" i="6" s="1"/>
  <c r="I12" i="6"/>
  <c r="H12" i="6"/>
  <c r="E12" i="6"/>
  <c r="D12" i="6"/>
  <c r="F12" i="6" s="1"/>
  <c r="H11" i="6"/>
  <c r="I11" i="6" s="1"/>
  <c r="F11" i="6"/>
  <c r="E11" i="6"/>
  <c r="D11" i="6"/>
  <c r="D10" i="6"/>
  <c r="H10" i="6" s="1"/>
  <c r="I10" i="6" s="1"/>
  <c r="H9" i="6"/>
  <c r="I9" i="6" s="1"/>
  <c r="F9" i="6"/>
  <c r="D9" i="6"/>
  <c r="E9" i="6" s="1"/>
  <c r="D8" i="6"/>
  <c r="E8" i="6" s="1"/>
  <c r="D7" i="6"/>
  <c r="H7" i="6" s="1"/>
  <c r="I7" i="6" s="1"/>
  <c r="D18" i="2"/>
  <c r="D17" i="2"/>
  <c r="D16" i="2"/>
  <c r="D15" i="2"/>
  <c r="D14" i="2"/>
  <c r="D13" i="2"/>
  <c r="D12" i="2"/>
  <c r="D11" i="2"/>
  <c r="D10" i="2"/>
  <c r="D9" i="2"/>
  <c r="D8" i="2"/>
  <c r="D7" i="2"/>
  <c r="D11" i="18" l="1"/>
  <c r="D8" i="18"/>
  <c r="D10" i="18"/>
  <c r="D17" i="18"/>
  <c r="E18" i="6"/>
  <c r="D9" i="18"/>
  <c r="E7" i="6"/>
  <c r="F10" i="6"/>
  <c r="H13" i="6"/>
  <c r="I13" i="6" s="1"/>
  <c r="E15" i="6"/>
  <c r="F18" i="6"/>
  <c r="D12" i="18"/>
  <c r="E10" i="6"/>
  <c r="H16" i="6"/>
  <c r="I16" i="6" s="1"/>
  <c r="F7" i="6"/>
  <c r="F15" i="6"/>
  <c r="D7" i="18"/>
  <c r="D15" i="18"/>
  <c r="B13" i="19"/>
  <c r="F8" i="6"/>
  <c r="E13" i="6"/>
  <c r="F16" i="6"/>
  <c r="D14" i="18"/>
  <c r="H8" i="6"/>
  <c r="I8" i="6" s="1"/>
  <c r="D18" i="18"/>
  <c r="D16" i="18"/>
</calcChain>
</file>

<file path=xl/sharedStrings.xml><?xml version="1.0" encoding="utf-8"?>
<sst xmlns="http://schemas.openxmlformats.org/spreadsheetml/2006/main" count="392" uniqueCount="136">
  <si>
    <t xml:space="preserve">Thank you for downloading Cable's MLRO Report template! We hope you find it useful and that it saves you time. </t>
  </si>
  <si>
    <t>How To Use This Sheet</t>
  </si>
  <si>
    <t>Each of these tabs contains example data and corresponding charts to help you demonstrate the effectiveness of your financial crime controls.</t>
  </si>
  <si>
    <t>As you populate the MLRO Report template, if you want to use the provided chart, simply go to the relevant tab and input your own data.</t>
  </si>
  <si>
    <t>Instructions</t>
  </si>
  <si>
    <t xml:space="preserve">Input your own numbers in columns B and C. </t>
  </si>
  <si>
    <t>Column D will automatically update.</t>
  </si>
  <si>
    <t xml:space="preserve">If you have temporary staff, you may wish to split columns B and C into temporary and permanent staff. If possible, you can also split out managers from individual contributors. </t>
  </si>
  <si>
    <t>Month</t>
  </si>
  <si>
    <t xml:space="preserve">% Fully Trained </t>
  </si>
  <si>
    <t>Jan</t>
  </si>
  <si>
    <t>Feb</t>
  </si>
  <si>
    <t>Mar</t>
  </si>
  <si>
    <t>Apr</t>
  </si>
  <si>
    <t>May</t>
  </si>
  <si>
    <t>Jun</t>
  </si>
  <si>
    <t>Jul</t>
  </si>
  <si>
    <t>Aug</t>
  </si>
  <si>
    <t>Sep</t>
  </si>
  <si>
    <t>Oct</t>
  </si>
  <si>
    <t>Nov</t>
  </si>
  <si>
    <t>Dec</t>
  </si>
  <si>
    <t xml:space="preserve">Input your own numbers in columns B. </t>
  </si>
  <si>
    <t>QA Score</t>
  </si>
  <si>
    <t>Input your loss rates by business area or product (in bps).</t>
  </si>
  <si>
    <t>Loss Rates</t>
  </si>
  <si>
    <t xml:space="preserve">Business Area 1 </t>
  </si>
  <si>
    <t>Business Area 2</t>
  </si>
  <si>
    <t>Business Area 3</t>
  </si>
  <si>
    <t>Business Area 4</t>
  </si>
  <si>
    <t xml:space="preserve">Update the incident categories (critical, high, medium) to match your internal terminology. </t>
  </si>
  <si>
    <t>Input the number of open incidents into columns B, C and D.</t>
  </si>
  <si>
    <t>Critical</t>
  </si>
  <si>
    <t xml:space="preserve">High </t>
  </si>
  <si>
    <t>Medium</t>
  </si>
  <si>
    <t>Input your own numbers into columns B, C and G.</t>
  </si>
  <si>
    <t>Columns D, E, F, H and I will automatically update.</t>
  </si>
  <si>
    <t>The second chart below, Onboarding Outcomes, is an alternative chart you may with to include as well as or instead of the New Account Approvals chart.</t>
  </si>
  <si>
    <t>Manually onboarded accounts</t>
  </si>
  <si>
    <t>Auto onboarded accounts</t>
  </si>
  <si>
    <t>Total onboarded accounts</t>
  </si>
  <si>
    <t>% Manual</t>
  </si>
  <si>
    <t>% Auto</t>
  </si>
  <si>
    <t>Total rejected</t>
  </si>
  <si>
    <t>Total attempted</t>
  </si>
  <si>
    <t>% rejected</t>
  </si>
  <si>
    <t>The percentage effective is based on the number of accounts you've tested without incorrect outcomes, out of the total number of accounts you've tested.</t>
  </si>
  <si>
    <t xml:space="preserve">Add your numbers into columns B, C, E and F. </t>
  </si>
  <si>
    <t>Columns D and G will automatically update.</t>
  </si>
  <si>
    <t>We've calculated the % effective as (B - C) / B.</t>
  </si>
  <si>
    <t xml:space="preserve">Manual KYC QA </t>
  </si>
  <si>
    <t>Auto KYC QA</t>
  </si>
  <si>
    <t># Accounts Tested</t>
  </si>
  <si>
    <t># Accounts with Incorrect Outcomes</t>
  </si>
  <si>
    <t>% Effective</t>
  </si>
  <si>
    <t xml:space="preserve">Populate columns B, C and D to view onboarded PEPs in [YEAR]. </t>
  </si>
  <si>
    <t>Column E will automatically update.</t>
  </si>
  <si>
    <t>If you would prefer to see % of PEPs, rather than bps, please update the formula accordingly.</t>
  </si>
  <si>
    <t>Populate columns F, G and H to view the split of PEPs by risk rating.</t>
  </si>
  <si>
    <t>Date</t>
  </si>
  <si>
    <t>Number of Onboarded PEPs</t>
  </si>
  <si>
    <t>Number of customers</t>
  </si>
  <si>
    <t>bps of PEPs out of customer base</t>
  </si>
  <si>
    <t>High risk PEPs</t>
  </si>
  <si>
    <t>Medium risk PEPs</t>
  </si>
  <si>
    <t>Low risk PEPs</t>
  </si>
  <si>
    <t>Input your numbers into columns B and C.</t>
  </si>
  <si>
    <t>PEP True Positive Rate</t>
  </si>
  <si>
    <t>Number of PEP flags</t>
  </si>
  <si>
    <t>Input your numbers into column B.</t>
  </si>
  <si>
    <t>Number of sanctions flags</t>
  </si>
  <si>
    <t>Input your numbers into columns B, C, D and E.</t>
  </si>
  <si>
    <t>Column F will automatically update.</t>
  </si>
  <si>
    <t xml:space="preserve">Total customers going through IDV </t>
  </si>
  <si>
    <t>IDV Auto Approved</t>
  </si>
  <si>
    <t>IDV Manually Approved</t>
  </si>
  <si>
    <t>IDV Auto Rejected</t>
  </si>
  <si>
    <t>IDV Manually Rejected</t>
  </si>
  <si>
    <t xml:space="preserve">Add your numbers into columns B, C, E, F, H, I, K and L. </t>
  </si>
  <si>
    <t>Columns D, G, J and M will automatically update.</t>
  </si>
  <si>
    <t>We've calculated the % effective as (B - C) / B etc.</t>
  </si>
  <si>
    <t xml:space="preserve">IDV QA </t>
  </si>
  <si>
    <t>PEP QA</t>
  </si>
  <si>
    <t>Sanctions QA</t>
  </si>
  <si>
    <t>TM QA</t>
  </si>
  <si>
    <t>Accounts Tested</t>
  </si>
  <si>
    <t>Accounts with Incorrect Outcomes</t>
  </si>
  <si>
    <t>IDV % Effective</t>
  </si>
  <si>
    <t>PEP % Effective</t>
  </si>
  <si>
    <t>Sanctions % Effective</t>
  </si>
  <si>
    <t>TM % Effective</t>
  </si>
  <si>
    <t>The total number of customers you enter here will auto-populate in the Risk Rating and SARs/Customer tabs</t>
  </si>
  <si>
    <t>Number of High Risk Customers</t>
  </si>
  <si>
    <t>Total Number of customers</t>
  </si>
  <si>
    <t xml:space="preserve">% of high risk customers </t>
  </si>
  <si>
    <t>Input your numbers into columns B, C, D, F, G, H and I.</t>
  </si>
  <si>
    <t>Column E (total customers) will auto-populate if you filled in the relevant columns on the High Risk Customers tab.</t>
  </si>
  <si>
    <t>The total number of SAR'd customers you enter here will also auto-populate charts on the SARs tabs</t>
  </si>
  <si>
    <t>High Risk Customers</t>
  </si>
  <si>
    <t>Medium Risk Customers</t>
  </si>
  <si>
    <t>Low Risk Customers</t>
  </si>
  <si>
    <t>Total customers</t>
  </si>
  <si>
    <t>SAR'd customers</t>
  </si>
  <si>
    <t>SAR'd with Low Initial Risk Rating</t>
  </si>
  <si>
    <t>SAR'd with Medium Initial Risk Rating</t>
  </si>
  <si>
    <t>SAR'd with High Initial Risk Rating</t>
  </si>
  <si>
    <t xml:space="preserve">Add your numbers into columns B and C. </t>
  </si>
  <si>
    <t>Number of Accounts Tested</t>
  </si>
  <si>
    <t>Number with Incorrect Outcomes</t>
  </si>
  <si>
    <t>Number of Flags</t>
  </si>
  <si>
    <t>True Positive Rate</t>
  </si>
  <si>
    <t>The TM effectiveness is based on the value of financial crime you identified internally via your TM system, out of the total value of financial crime identified across TM and via other external sources (law enforcement, banks etc).</t>
  </si>
  <si>
    <t>Columns D and E will automatically update.</t>
  </si>
  <si>
    <t>Total value of Financial Crime identified via TM</t>
  </si>
  <si>
    <t xml:space="preserve">Total value of Financial Crime flagged by external party </t>
  </si>
  <si>
    <t xml:space="preserve">Transaction Monitoring Effectiveness </t>
  </si>
  <si>
    <t>Total value of Known Financial Crime</t>
  </si>
  <si>
    <t>Total SARs will auto-populate if you filled in the relevant column on the Risk Rating tab.</t>
  </si>
  <si>
    <t>Column C will auto-populate if you filled in the relevant column in the High Risk Customers tab.</t>
  </si>
  <si>
    <t>Total number of SARs</t>
  </si>
  <si>
    <t>Total number of customers</t>
  </si>
  <si>
    <t>SARs/1k customers</t>
  </si>
  <si>
    <t>Total SARs will auto-populate if you filled in the relevant columns on the previous tab.</t>
  </si>
  <si>
    <t>Input your numbers into columns C, D, E, F, G and H.</t>
  </si>
  <si>
    <t>SARs by Crime Type</t>
  </si>
  <si>
    <t>Total Number of SARs</t>
  </si>
  <si>
    <t>Money Laundering</t>
  </si>
  <si>
    <t>Terrorist Financing</t>
  </si>
  <si>
    <t>Sexual Exploitation</t>
  </si>
  <si>
    <t>Human Trafficking</t>
  </si>
  <si>
    <t>Money Muling</t>
  </si>
  <si>
    <t>Fraud</t>
  </si>
  <si>
    <t>Total Employees</t>
  </si>
  <si>
    <t>Fully Trained Employees</t>
  </si>
  <si>
    <t>As long as you keep the The MLRO Report template and this excel spreadsheet saved in the same place, the Report tempalte will update automatically.</t>
  </si>
  <si>
    <t>Financial Crime Open Incidents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</si>
</sst>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font>
      <sz val="10"/>
      <color rgb="FF000000"/>
      <name val="Arial"/>
    </font>
    <font>
      <b/>
      <sz val="10"/>
      <color rgb="FFDB426B"/>
      <name val="Arial"/>
    </font>
    <font>
      <sz val="10"/>
      <color theme="1"/>
      <name val="Arial"/>
    </font>
    <font>
      <sz val="10"/>
      <color rgb="FFDB426B"/>
      <name val="Arial"/>
    </font>
    <font>
      <b/>
      <i/>
      <sz val="10"/>
      <color rgb="FFDB426B"/>
      <name val="Arial"/>
    </font>
    <font>
      <b/>
      <sz val="10"/>
      <color theme="1"/>
      <name val="Arial"/>
    </font>
    <font>
      <i/>
      <sz val="10"/>
      <color rgb="FFDB426B"/>
      <name val="Arial"/>
    </font>
    <font>
      <b/>
      <u/>
      <sz val="10"/>
      <color theme="1"/>
      <name val="Arial"/>
    </font>
    <font>
      <u/>
      <sz val="10"/>
      <color theme="1"/>
      <name val="Arial"/>
    </font>
    <font>
      <i/>
      <sz val="10"/>
      <color theme="1"/>
      <name val="Arial"/>
    </font>
    <font>
      <sz val="11"/>
      <color rgb="FF3C4043"/>
      <name val="Roboto"/>
    </font>
    <font>
      <b/>
      <sz val="12"/>
      <color rgb="FFDB426B"/>
      <name val="Arial"/>
      <family val="2"/>
    </font>
    <font>
      <sz val="12"/>
      <color rgb="FFDB426B"/>
      <name val="Arial"/>
      <family val="2"/>
    </font>
  </fonts>
  <fills count="4">
    <fill>
      <patternFill patternType="none"/>
    </fill>
    <fill>
      <patternFill patternType="gray125"/>
    </fill>
    <fill>
      <patternFill patternType="solid">
        <fgColor theme="0"/>
        <bgColor theme="0"/>
      </patternFill>
    </fill>
    <fill>
      <patternFill patternType="solid">
        <fgColor rgb="FFFFFFFF"/>
        <bgColor rgb="FFFFFFFF"/>
      </patternFill>
    </fill>
  </fills>
  <borders count="1">
    <border>
      <left/>
      <right/>
      <top/>
      <bottom/>
      <diagonal/>
    </border>
  </borders>
  <cellStyleXfs count="1">
    <xf numFmtId="0" fontId="0" fillId="0" borderId="0"/>
  </cellStyleXfs>
  <cellXfs count="41">
    <xf numFmtId="0" fontId="0" fillId="0" borderId="0" xfId="0" applyFont="1" applyAlignment="1"/>
    <xf numFmtId="0" fontId="1" fillId="2" borderId="0" xfId="0" applyFont="1" applyFill="1" applyAlignment="1"/>
    <xf numFmtId="0" fontId="2" fillId="2" borderId="0" xfId="0" applyFont="1" applyFill="1"/>
    <xf numFmtId="0" fontId="1" fillId="2" borderId="0" xfId="0" applyFont="1" applyFill="1"/>
    <xf numFmtId="0" fontId="3" fillId="2" borderId="0" xfId="0" applyFont="1" applyFill="1" applyAlignment="1"/>
    <xf numFmtId="0" fontId="4" fillId="0" borderId="0" xfId="0" applyFont="1" applyAlignment="1"/>
    <xf numFmtId="0" fontId="1" fillId="0" borderId="0" xfId="0" applyFont="1" applyAlignment="1"/>
    <xf numFmtId="0" fontId="5" fillId="0" borderId="0" xfId="0" applyFont="1" applyAlignment="1"/>
    <xf numFmtId="0" fontId="6" fillId="0" borderId="0" xfId="0" applyFont="1" applyAlignment="1"/>
    <xf numFmtId="0" fontId="6" fillId="3" borderId="0" xfId="0" applyFont="1" applyFill="1" applyAlignment="1">
      <alignment horizontal="left"/>
    </xf>
    <xf numFmtId="0" fontId="5" fillId="0" borderId="0" xfId="0" applyFont="1" applyAlignment="1">
      <alignment wrapText="1"/>
    </xf>
    <xf numFmtId="0" fontId="2" fillId="0" borderId="0" xfId="0" applyFont="1" applyAlignment="1">
      <alignment wrapText="1"/>
    </xf>
    <xf numFmtId="0" fontId="2" fillId="0" borderId="0" xfId="0" applyFont="1" applyAlignment="1"/>
    <xf numFmtId="10" fontId="2" fillId="0" borderId="0" xfId="0" applyNumberFormat="1" applyFont="1"/>
    <xf numFmtId="0" fontId="7" fillId="0" borderId="0" xfId="0" applyFont="1" applyAlignment="1"/>
    <xf numFmtId="0" fontId="8" fillId="0" borderId="0" xfId="0" applyFont="1"/>
    <xf numFmtId="0" fontId="5" fillId="0" borderId="0" xfId="0" applyFont="1" applyAlignment="1">
      <alignment horizontal="center"/>
    </xf>
    <xf numFmtId="9" fontId="2" fillId="0" borderId="0" xfId="0" applyNumberFormat="1" applyFont="1" applyAlignment="1"/>
    <xf numFmtId="0" fontId="9" fillId="0" borderId="0" xfId="0" applyFont="1" applyAlignment="1"/>
    <xf numFmtId="0" fontId="9" fillId="0" borderId="0" xfId="0" applyFont="1" applyAlignment="1"/>
    <xf numFmtId="9" fontId="2" fillId="0" borderId="0" xfId="0" applyNumberFormat="1" applyFont="1" applyAlignment="1">
      <alignment wrapText="1"/>
    </xf>
    <xf numFmtId="9" fontId="2" fillId="0" borderId="0" xfId="0" applyNumberFormat="1" applyFont="1"/>
    <xf numFmtId="9" fontId="2" fillId="0" borderId="0" xfId="0" applyNumberFormat="1" applyFont="1" applyAlignment="1"/>
    <xf numFmtId="0" fontId="5" fillId="0" borderId="0" xfId="0" applyFont="1"/>
    <xf numFmtId="0" fontId="5" fillId="0" borderId="0" xfId="0" applyFont="1" applyAlignment="1">
      <alignment wrapText="1"/>
    </xf>
    <xf numFmtId="0" fontId="10" fillId="3" borderId="0" xfId="0" applyFont="1" applyFill="1" applyAlignment="1"/>
    <xf numFmtId="4" fontId="2" fillId="0" borderId="0" xfId="0" applyNumberFormat="1" applyFont="1"/>
    <xf numFmtId="0" fontId="2" fillId="0" borderId="0" xfId="0" applyFont="1"/>
    <xf numFmtId="0" fontId="10" fillId="3" borderId="0" xfId="0" applyFont="1" applyFill="1" applyAlignment="1">
      <alignment horizontal="left"/>
    </xf>
    <xf numFmtId="0" fontId="9" fillId="0" borderId="0" xfId="0" applyFont="1" applyAlignment="1"/>
    <xf numFmtId="0" fontId="5" fillId="0" borderId="0" xfId="0" applyFont="1"/>
    <xf numFmtId="49" fontId="2" fillId="0" borderId="0" xfId="0" applyNumberFormat="1" applyFont="1"/>
    <xf numFmtId="49" fontId="2" fillId="0" borderId="0" xfId="0" applyNumberFormat="1" applyFont="1" applyAlignment="1">
      <alignment horizontal="right"/>
    </xf>
    <xf numFmtId="0" fontId="2" fillId="0" borderId="0" xfId="0" applyFont="1" applyAlignment="1">
      <alignment horizontal="right"/>
    </xf>
    <xf numFmtId="0" fontId="2" fillId="0" borderId="0" xfId="0" applyFont="1" applyAlignment="1">
      <alignment horizontal="right"/>
    </xf>
    <xf numFmtId="164" fontId="2" fillId="0" borderId="0" xfId="0" applyNumberFormat="1" applyFont="1"/>
    <xf numFmtId="0" fontId="11" fillId="2" borderId="0" xfId="0" applyFont="1" applyFill="1" applyAlignment="1"/>
    <xf numFmtId="0" fontId="11" fillId="2" borderId="0" xfId="0" applyFont="1" applyFill="1"/>
    <xf numFmtId="0" fontId="12" fillId="2" borderId="0" xfId="0" applyFont="1" applyFill="1" applyAlignment="1"/>
    <xf numFmtId="0" fontId="5" fillId="0" borderId="0" xfId="0" applyFont="1" applyAlignment="1">
      <alignment horizontal="center"/>
    </xf>
    <xf numFmtId="0" fontId="0" fillId="0" borderId="0" xfId="0" applyFont="1" applyAlignment="1"/>
  </cellXfs>
  <cellStyles count="1">
    <cellStyle name="Normal" xfId="0" builtinId="0"/>
  </cellStyles>
  <dxfs count="0"/>
  <tableStyles count="0" defaultTableStyle="TableStyleMedium2" defaultPivotStyle="PivotStyleLight16"/>
  <colors>
    <mruColors>
      <color rgb="FF7A7AFF"/>
      <color rgb="FF1F3E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53E7A"/>
                </a:solidFill>
                <a:latin typeface="+mn-lt"/>
              </a:defRPr>
            </a:pPr>
            <a:r>
              <a:rPr lang="en-GB" b="0">
                <a:solidFill>
                  <a:srgbClr val="153E7A"/>
                </a:solidFill>
                <a:latin typeface="+mn-lt"/>
              </a:rPr>
              <a:t>Training Completion Rates </a:t>
            </a:r>
          </a:p>
        </c:rich>
      </c:tx>
      <c:overlay val="0"/>
    </c:title>
    <c:autoTitleDeleted val="0"/>
    <c:plotArea>
      <c:layout/>
      <c:barChart>
        <c:barDir val="col"/>
        <c:grouping val="clustered"/>
        <c:varyColors val="1"/>
        <c:ser>
          <c:idx val="0"/>
          <c:order val="0"/>
          <c:tx>
            <c:v>Fully Trained Employees</c:v>
          </c:tx>
          <c:spPr>
            <a:solidFill>
              <a:srgbClr val="4285F4"/>
            </a:solidFill>
            <a:ln cmpd="sng">
              <a:noFill/>
            </a:ln>
          </c:spPr>
          <c:invertIfNegative val="1"/>
          <c:cat>
            <c:strRef>
              <c:f>'Staff Training '!$A$7:$A$18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'Staff Training '!$B$7:$B$18</c:f>
              <c:numCache>
                <c:formatCode>General</c:formatCode>
                <c:ptCount val="12"/>
                <c:pt idx="0">
                  <c:v>100</c:v>
                </c:pt>
                <c:pt idx="1">
                  <c:v>350</c:v>
                </c:pt>
                <c:pt idx="2">
                  <c:v>400</c:v>
                </c:pt>
                <c:pt idx="3">
                  <c:v>450</c:v>
                </c:pt>
                <c:pt idx="4">
                  <c:v>450</c:v>
                </c:pt>
                <c:pt idx="5">
                  <c:v>500</c:v>
                </c:pt>
                <c:pt idx="6">
                  <c:v>550</c:v>
                </c:pt>
                <c:pt idx="7">
                  <c:v>650</c:v>
                </c:pt>
                <c:pt idx="8">
                  <c:v>650</c:v>
                </c:pt>
                <c:pt idx="9">
                  <c:v>700</c:v>
                </c:pt>
                <c:pt idx="10">
                  <c:v>730</c:v>
                </c:pt>
                <c:pt idx="11">
                  <c:v>730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0-4147-314A-972A-D980B3363C99}"/>
            </c:ext>
          </c:extLst>
        </c:ser>
        <c:ser>
          <c:idx val="1"/>
          <c:order val="1"/>
          <c:tx>
            <c:strRef>
              <c:f>'Staff Training '!$C$6</c:f>
              <c:strCache>
                <c:ptCount val="1"/>
                <c:pt idx="0">
                  <c:v>Total Employees</c:v>
                </c:pt>
              </c:strCache>
            </c:strRef>
          </c:tx>
          <c:spPr>
            <a:solidFill>
              <a:srgbClr val="23FBB3"/>
            </a:solidFill>
            <a:ln cmpd="sng">
              <a:noFill/>
            </a:ln>
          </c:spPr>
          <c:invertIfNegative val="1"/>
          <c:cat>
            <c:strRef>
              <c:f>'Staff Training '!$A$7:$A$18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'Staff Training '!$C$7:$C$18</c:f>
              <c:numCache>
                <c:formatCode>General</c:formatCode>
                <c:ptCount val="12"/>
                <c:pt idx="0">
                  <c:v>200</c:v>
                </c:pt>
                <c:pt idx="1">
                  <c:v>400</c:v>
                </c:pt>
                <c:pt idx="2">
                  <c:v>500</c:v>
                </c:pt>
                <c:pt idx="3">
                  <c:v>550</c:v>
                </c:pt>
                <c:pt idx="4">
                  <c:v>600</c:v>
                </c:pt>
                <c:pt idx="5">
                  <c:v>620</c:v>
                </c:pt>
                <c:pt idx="6">
                  <c:v>630</c:v>
                </c:pt>
                <c:pt idx="7">
                  <c:v>700</c:v>
                </c:pt>
                <c:pt idx="8">
                  <c:v>710</c:v>
                </c:pt>
                <c:pt idx="9">
                  <c:v>720</c:v>
                </c:pt>
                <c:pt idx="10">
                  <c:v>730</c:v>
                </c:pt>
                <c:pt idx="11">
                  <c:v>730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1-4147-314A-972A-D980B3363C99}"/>
            </c:ext>
          </c:extLst>
        </c:ser>
        <c:dLbls>
          <c:showLegendKey val="0"/>
          <c:showVal val="0"/>
          <c:showCatName val="0"/>
          <c:showSerName val="0"/>
          <c:showPercent val="0"/>
          <c:showBubbleSize val="0"/>
        </c:dLbls>
        <c:gapWidth val="150"/>
        <c:axId val="2101052817"/>
        <c:axId val="16277714"/>
      </c:barChart>
      <c:lineChart>
        <c:grouping val="standard"/>
        <c:varyColors val="0"/>
        <c:ser>
          <c:idx val="2"/>
          <c:order val="2"/>
          <c:tx>
            <c:strRef>
              <c:f>'Staff Training '!$D$6</c:f>
              <c:strCache>
                <c:ptCount val="1"/>
                <c:pt idx="0">
                  <c:v>% Fully Trained </c:v>
                </c:pt>
              </c:strCache>
            </c:strRef>
          </c:tx>
          <c:spPr>
            <a:ln cmpd="sng">
              <a:solidFill>
                <a:srgbClr val="DB426B">
                  <a:alpha val="100000"/>
                </a:srgbClr>
              </a:solidFill>
            </a:ln>
          </c:spPr>
          <c:marker>
            <c:symbol val="none"/>
          </c:marker>
          <c:cat>
            <c:strRef>
              <c:f>'Staff Training '!$A$7:$A$18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'Staff Training '!$D$7:$D$18</c:f>
              <c:numCache>
                <c:formatCode>0.00%</c:formatCode>
                <c:ptCount val="12"/>
                <c:pt idx="0">
                  <c:v>0.5</c:v>
                </c:pt>
                <c:pt idx="1">
                  <c:v>0.875</c:v>
                </c:pt>
                <c:pt idx="2">
                  <c:v>0.8</c:v>
                </c:pt>
                <c:pt idx="3">
                  <c:v>0.81818181818181823</c:v>
                </c:pt>
                <c:pt idx="4">
                  <c:v>0.75</c:v>
                </c:pt>
                <c:pt idx="5">
                  <c:v>0.80645161290322576</c:v>
                </c:pt>
                <c:pt idx="6">
                  <c:v>0.87301587301587302</c:v>
                </c:pt>
                <c:pt idx="7">
                  <c:v>0.9285714285714286</c:v>
                </c:pt>
                <c:pt idx="8">
                  <c:v>0.91549295774647887</c:v>
                </c:pt>
                <c:pt idx="9">
                  <c:v>0.97222222222222221</c:v>
                </c:pt>
                <c:pt idx="10">
                  <c:v>1</c:v>
                </c:pt>
                <c:pt idx="11">
                  <c:v>1</c:v>
                </c:pt>
              </c:numCache>
            </c:numRef>
          </c:val>
          <c:smooth val="0"/>
          <c:extLst>
            <c:ext xmlns:c16="http://schemas.microsoft.com/office/drawing/2014/chart" uri="{C3380CC4-5D6E-409C-BE32-E72D297353CC}">
              <c16:uniqueId val="{00000002-4147-314A-972A-D980B3363C99}"/>
            </c:ext>
          </c:extLst>
        </c:ser>
        <c:dLbls>
          <c:showLegendKey val="0"/>
          <c:showVal val="0"/>
          <c:showCatName val="0"/>
          <c:showSerName val="0"/>
          <c:showPercent val="0"/>
          <c:showBubbleSize val="0"/>
        </c:dLbls>
        <c:marker val="1"/>
        <c:smooth val="0"/>
        <c:axId val="1488445325"/>
        <c:axId val="314353226"/>
      </c:lineChart>
      <c:catAx>
        <c:axId val="2101052817"/>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53E7A"/>
                </a:solidFill>
                <a:latin typeface="+mn-lt"/>
              </a:defRPr>
            </a:pPr>
            <a:endParaRPr lang="en-US"/>
          </a:p>
        </c:txPr>
        <c:crossAx val="16277714"/>
        <c:crosses val="autoZero"/>
        <c:auto val="1"/>
        <c:lblAlgn val="ctr"/>
        <c:lblOffset val="100"/>
        <c:noMultiLvlLbl val="1"/>
      </c:catAx>
      <c:valAx>
        <c:axId val="16277714"/>
        <c:scaling>
          <c:orientation val="minMax"/>
        </c:scaling>
        <c:delete val="0"/>
        <c:axPos val="l"/>
        <c:majorGridlines>
          <c:spPr>
            <a:ln>
              <a:noFill/>
            </a:ln>
          </c:spPr>
        </c:majorGridlines>
        <c:minorGridlines>
          <c:spPr>
            <a:ln>
              <a:noFill/>
            </a:ln>
          </c:spPr>
        </c:minorGridlines>
        <c:title>
          <c:tx>
            <c:rich>
              <a:bodyPr/>
              <a:lstStyle/>
              <a:p>
                <a:pPr lvl="0">
                  <a:defRPr b="0">
                    <a:solidFill>
                      <a:srgbClr val="1F3E7A"/>
                    </a:solidFill>
                    <a:latin typeface="+mn-lt"/>
                  </a:defRPr>
                </a:pPr>
                <a:r>
                  <a:rPr lang="en-GB" b="0">
                    <a:solidFill>
                      <a:srgbClr val="1F3E7A"/>
                    </a:solidFill>
                    <a:latin typeface="+mn-lt"/>
                  </a:rPr>
                  <a:t>Number of Employees</a:t>
                </a:r>
              </a:p>
            </c:rich>
          </c:tx>
          <c:overlay val="0"/>
          <c:spPr>
            <a:ln>
              <a:noFill/>
            </a:ln>
          </c:spPr>
        </c:title>
        <c:numFmt formatCode="General" sourceLinked="1"/>
        <c:majorTickMark val="none"/>
        <c:minorTickMark val="none"/>
        <c:tickLblPos val="nextTo"/>
        <c:spPr>
          <a:ln/>
        </c:spPr>
        <c:txPr>
          <a:bodyPr/>
          <a:lstStyle/>
          <a:p>
            <a:pPr lvl="0">
              <a:defRPr b="0">
                <a:solidFill>
                  <a:srgbClr val="153E7A"/>
                </a:solidFill>
                <a:latin typeface="+mn-lt"/>
              </a:defRPr>
            </a:pPr>
            <a:endParaRPr lang="en-US"/>
          </a:p>
        </c:txPr>
        <c:crossAx val="2101052817"/>
        <c:crosses val="autoZero"/>
        <c:crossBetween val="between"/>
      </c:valAx>
      <c:catAx>
        <c:axId val="1488445325"/>
        <c:scaling>
          <c:orientation val="minMax"/>
        </c:scaling>
        <c:delete val="1"/>
        <c:axPos val="b"/>
        <c:numFmt formatCode="General" sourceLinked="1"/>
        <c:majorTickMark val="none"/>
        <c:minorTickMark val="none"/>
        <c:tickLblPos val="nextTo"/>
        <c:crossAx val="314353226"/>
        <c:crosses val="autoZero"/>
        <c:auto val="1"/>
        <c:lblAlgn val="ctr"/>
        <c:lblOffset val="100"/>
        <c:noMultiLvlLbl val="1"/>
      </c:catAx>
      <c:valAx>
        <c:axId val="314353226"/>
        <c:scaling>
          <c:orientation val="minMax"/>
          <c:max val="1"/>
        </c:scaling>
        <c:delete val="0"/>
        <c:axPos val="r"/>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lang="en-GB"/>
              </a:p>
            </c:rich>
          </c:tx>
          <c:overlay val="0"/>
        </c:title>
        <c:numFmt formatCode="0.00%" sourceLinked="1"/>
        <c:majorTickMark val="none"/>
        <c:minorTickMark val="none"/>
        <c:tickLblPos val="nextTo"/>
        <c:spPr>
          <a:ln/>
        </c:spPr>
        <c:txPr>
          <a:bodyPr/>
          <a:lstStyle/>
          <a:p>
            <a:pPr lvl="0">
              <a:defRPr b="0">
                <a:solidFill>
                  <a:srgbClr val="153E7A"/>
                </a:solidFill>
                <a:latin typeface="+mn-lt"/>
              </a:defRPr>
            </a:pPr>
            <a:endParaRPr lang="en-US"/>
          </a:p>
        </c:txPr>
        <c:crossAx val="1488445325"/>
        <c:crosses val="max"/>
        <c:crossBetween val="between"/>
      </c:valAx>
    </c:plotArea>
    <c:legend>
      <c:legendPos val="b"/>
      <c:overlay val="0"/>
      <c:txPr>
        <a:bodyPr/>
        <a:lstStyle/>
        <a:p>
          <a:pPr lvl="0">
            <a:defRPr b="0">
              <a:solidFill>
                <a:srgbClr val="153E7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53E7A"/>
                </a:solidFill>
                <a:latin typeface="+mn-lt"/>
              </a:defRPr>
            </a:pPr>
            <a:r>
              <a:rPr lang="en-GB" b="0">
                <a:solidFill>
                  <a:srgbClr val="153E7A"/>
                </a:solidFill>
                <a:latin typeface="+mn-lt"/>
              </a:rPr>
              <a:t>Politically Exposed People - Operational Effectiveness</a:t>
            </a:r>
          </a:p>
        </c:rich>
      </c:tx>
      <c:overlay val="0"/>
    </c:title>
    <c:autoTitleDeleted val="0"/>
    <c:plotArea>
      <c:layout/>
      <c:barChart>
        <c:barDir val="col"/>
        <c:grouping val="clustered"/>
        <c:varyColors val="1"/>
        <c:ser>
          <c:idx val="1"/>
          <c:order val="1"/>
          <c:tx>
            <c:v>PEP Flags</c:v>
          </c:tx>
          <c:spPr>
            <a:solidFill>
              <a:srgbClr val="0062F5"/>
            </a:solidFill>
            <a:ln cmpd="sng">
              <a:noFill/>
            </a:ln>
          </c:spPr>
          <c:invertIfNegative val="1"/>
          <c:dPt>
            <c:idx val="4"/>
            <c:invertIfNegative val="1"/>
            <c:bubble3D val="0"/>
            <c:spPr>
              <a:solidFill>
                <a:srgbClr val="0062F5"/>
              </a:solidFill>
              <a:ln cmpd="sng">
                <a:noFill/>
              </a:ln>
            </c:spPr>
            <c:extLst>
              <c:ext xmlns:c16="http://schemas.microsoft.com/office/drawing/2014/chart" uri="{C3380CC4-5D6E-409C-BE32-E72D297353CC}">
                <c16:uniqueId val="{00000001-3766-C34D-9927-DAE911EA6666}"/>
              </c:ext>
            </c:extLst>
          </c:dPt>
          <c:cat>
            <c:strRef>
              <c:f>'PEP Operational Effectiveness'!$A$5:$A$16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'PEP Operational Effectiveness'!$C$5:$C$16</c:f>
              <c:numCache>
                <c:formatCode>General</c:formatCode>
                <c:ptCount val="12"/>
                <c:pt idx="0">
                  <c:v>2005</c:v>
                </c:pt>
                <c:pt idx="1">
                  <c:v>2100</c:v>
                </c:pt>
                <c:pt idx="2">
                  <c:v>2200</c:v>
                </c:pt>
                <c:pt idx="3">
                  <c:v>2350</c:v>
                </c:pt>
                <c:pt idx="4">
                  <c:v>2400</c:v>
                </c:pt>
                <c:pt idx="5">
                  <c:v>2500</c:v>
                </c:pt>
                <c:pt idx="6">
                  <c:v>2600</c:v>
                </c:pt>
                <c:pt idx="7">
                  <c:v>2400</c:v>
                </c:pt>
                <c:pt idx="8">
                  <c:v>2800</c:v>
                </c:pt>
                <c:pt idx="9">
                  <c:v>2900</c:v>
                </c:pt>
                <c:pt idx="10">
                  <c:v>3000</c:v>
                </c:pt>
                <c:pt idx="11">
                  <c:v>3700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2-3766-C34D-9927-DAE911EA6666}"/>
            </c:ext>
          </c:extLst>
        </c:ser>
        <c:dLbls>
          <c:showLegendKey val="0"/>
          <c:showVal val="0"/>
          <c:showCatName val="0"/>
          <c:showSerName val="0"/>
          <c:showPercent val="0"/>
          <c:showBubbleSize val="0"/>
        </c:dLbls>
        <c:gapWidth val="150"/>
        <c:axId val="12669943"/>
        <c:axId val="518424013"/>
      </c:barChart>
      <c:lineChart>
        <c:grouping val="standard"/>
        <c:varyColors val="0"/>
        <c:ser>
          <c:idx val="0"/>
          <c:order val="0"/>
          <c:tx>
            <c:strRef>
              <c:f>'PEP Operational Effectiveness'!$B$4</c:f>
              <c:strCache>
                <c:ptCount val="1"/>
                <c:pt idx="0">
                  <c:v>PEP True Positive Rate</c:v>
                </c:pt>
              </c:strCache>
            </c:strRef>
          </c:tx>
          <c:spPr>
            <a:ln cmpd="sng">
              <a:solidFill>
                <a:srgbClr val="DB426B">
                  <a:alpha val="100000"/>
                </a:srgbClr>
              </a:solidFill>
            </a:ln>
          </c:spPr>
          <c:marker>
            <c:symbol val="none"/>
          </c:marker>
          <c:cat>
            <c:strRef>
              <c:f>'PEP Operational Effectiveness'!$A$5:$A$16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'PEP Operational Effectiveness'!$B$5:$B$16</c:f>
              <c:numCache>
                <c:formatCode>0%</c:formatCode>
                <c:ptCount val="12"/>
                <c:pt idx="0">
                  <c:v>0.02</c:v>
                </c:pt>
                <c:pt idx="1">
                  <c:v>0.01</c:v>
                </c:pt>
                <c:pt idx="2">
                  <c:v>0.01</c:v>
                </c:pt>
                <c:pt idx="3">
                  <c:v>0.02</c:v>
                </c:pt>
                <c:pt idx="4">
                  <c:v>0.02</c:v>
                </c:pt>
                <c:pt idx="5">
                  <c:v>0.02</c:v>
                </c:pt>
                <c:pt idx="6">
                  <c:v>0.03</c:v>
                </c:pt>
                <c:pt idx="7">
                  <c:v>0.02</c:v>
                </c:pt>
                <c:pt idx="8">
                  <c:v>0.02</c:v>
                </c:pt>
                <c:pt idx="9">
                  <c:v>0.01</c:v>
                </c:pt>
                <c:pt idx="10">
                  <c:v>0.02</c:v>
                </c:pt>
                <c:pt idx="11">
                  <c:v>0.02</c:v>
                </c:pt>
              </c:numCache>
            </c:numRef>
          </c:val>
          <c:smooth val="0"/>
          <c:extLst>
            <c:ext xmlns:c16="http://schemas.microsoft.com/office/drawing/2014/chart" uri="{C3380CC4-5D6E-409C-BE32-E72D297353CC}">
              <c16:uniqueId val="{00000003-3766-C34D-9927-DAE911EA6666}"/>
            </c:ext>
          </c:extLst>
        </c:ser>
        <c:dLbls>
          <c:showLegendKey val="0"/>
          <c:showVal val="0"/>
          <c:showCatName val="0"/>
          <c:showSerName val="0"/>
          <c:showPercent val="0"/>
          <c:showBubbleSize val="0"/>
        </c:dLbls>
        <c:marker val="1"/>
        <c:smooth val="0"/>
        <c:axId val="893055338"/>
        <c:axId val="850242280"/>
      </c:lineChart>
      <c:catAx>
        <c:axId val="12669943"/>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53E7A"/>
                </a:solidFill>
                <a:latin typeface="+mn-lt"/>
              </a:defRPr>
            </a:pPr>
            <a:endParaRPr lang="en-US"/>
          </a:p>
        </c:txPr>
        <c:crossAx val="518424013"/>
        <c:crosses val="autoZero"/>
        <c:auto val="1"/>
        <c:lblAlgn val="ctr"/>
        <c:lblOffset val="100"/>
        <c:noMultiLvlLbl val="1"/>
      </c:catAx>
      <c:valAx>
        <c:axId val="518424013"/>
        <c:scaling>
          <c:orientation val="minMax"/>
        </c:scaling>
        <c:delete val="0"/>
        <c:axPos val="l"/>
        <c:majorGridlines>
          <c:spPr>
            <a:ln>
              <a:noFill/>
            </a:ln>
          </c:spPr>
        </c:majorGridlines>
        <c:minorGridlines>
          <c:spPr>
            <a:ln>
              <a:solidFill>
                <a:srgbClr val="CCCCCC">
                  <a:alpha val="0"/>
                </a:srgbClr>
              </a:solidFill>
            </a:ln>
          </c:spPr>
        </c:minorGridlines>
        <c:title>
          <c:tx>
            <c:rich>
              <a:bodyPr/>
              <a:lstStyle/>
              <a:p>
                <a:pPr lvl="0">
                  <a:defRPr b="0">
                    <a:solidFill>
                      <a:srgbClr val="1F3E7A"/>
                    </a:solidFill>
                    <a:latin typeface="+mn-lt"/>
                  </a:defRPr>
                </a:pPr>
                <a:r>
                  <a:rPr lang="en-GB" b="0">
                    <a:solidFill>
                      <a:srgbClr val="1F3E7A"/>
                    </a:solidFill>
                    <a:latin typeface="+mn-lt"/>
                  </a:rPr>
                  <a:t>Number of Flags</a:t>
                </a:r>
              </a:p>
            </c:rich>
          </c:tx>
          <c:overlay val="0"/>
        </c:title>
        <c:numFmt formatCode="#,##0" sourceLinked="0"/>
        <c:majorTickMark val="none"/>
        <c:minorTickMark val="none"/>
        <c:tickLblPos val="nextTo"/>
        <c:spPr>
          <a:ln/>
        </c:spPr>
        <c:txPr>
          <a:bodyPr/>
          <a:lstStyle/>
          <a:p>
            <a:pPr lvl="0">
              <a:defRPr b="0">
                <a:solidFill>
                  <a:srgbClr val="153E7A"/>
                </a:solidFill>
                <a:latin typeface="+mn-lt"/>
              </a:defRPr>
            </a:pPr>
            <a:endParaRPr lang="en-US"/>
          </a:p>
        </c:txPr>
        <c:crossAx val="12669943"/>
        <c:crosses val="autoZero"/>
        <c:crossBetween val="between"/>
      </c:valAx>
      <c:catAx>
        <c:axId val="893055338"/>
        <c:scaling>
          <c:orientation val="minMax"/>
        </c:scaling>
        <c:delete val="1"/>
        <c:axPos val="b"/>
        <c:numFmt formatCode="General" sourceLinked="1"/>
        <c:majorTickMark val="none"/>
        <c:minorTickMark val="none"/>
        <c:tickLblPos val="nextTo"/>
        <c:crossAx val="850242280"/>
        <c:crosses val="autoZero"/>
        <c:auto val="1"/>
        <c:lblAlgn val="ctr"/>
        <c:lblOffset val="100"/>
        <c:noMultiLvlLbl val="1"/>
      </c:catAx>
      <c:valAx>
        <c:axId val="850242280"/>
        <c:scaling>
          <c:orientation val="minMax"/>
        </c:scaling>
        <c:delete val="0"/>
        <c:axPos val="r"/>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lang="en-GB"/>
              </a:p>
            </c:rich>
          </c:tx>
          <c:overlay val="0"/>
        </c:title>
        <c:numFmt formatCode="0%" sourceLinked="1"/>
        <c:majorTickMark val="none"/>
        <c:minorTickMark val="none"/>
        <c:tickLblPos val="nextTo"/>
        <c:spPr>
          <a:ln/>
        </c:spPr>
        <c:txPr>
          <a:bodyPr/>
          <a:lstStyle/>
          <a:p>
            <a:pPr lvl="0">
              <a:defRPr b="0">
                <a:solidFill>
                  <a:srgbClr val="153E7A"/>
                </a:solidFill>
                <a:latin typeface="+mn-lt"/>
              </a:defRPr>
            </a:pPr>
            <a:endParaRPr lang="en-US"/>
          </a:p>
        </c:txPr>
        <c:crossAx val="893055338"/>
        <c:crosses val="max"/>
        <c:crossBetween val="between"/>
      </c:valAx>
    </c:plotArea>
    <c:legend>
      <c:legendPos val="b"/>
      <c:overlay val="0"/>
      <c:txPr>
        <a:bodyPr/>
        <a:lstStyle/>
        <a:p>
          <a:pPr lvl="0">
            <a:defRPr b="0">
              <a:solidFill>
                <a:srgbClr val="153E7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overlay val="0"/>
      <c:txPr>
        <a:bodyPr/>
        <a:lstStyle/>
        <a:p>
          <a:pPr>
            <a:defRPr b="0">
              <a:solidFill>
                <a:srgbClr val="1F3E7A"/>
              </a:solidFill>
            </a:defRPr>
          </a:pPr>
          <a:endParaRPr lang="en-US"/>
        </a:p>
      </c:txPr>
    </c:title>
    <c:autoTitleDeleted val="0"/>
    <c:plotArea>
      <c:layout/>
      <c:barChart>
        <c:barDir val="col"/>
        <c:grouping val="clustered"/>
        <c:varyColors val="1"/>
        <c:ser>
          <c:idx val="0"/>
          <c:order val="0"/>
          <c:tx>
            <c:v>Sanctions Flags</c:v>
          </c:tx>
          <c:spPr>
            <a:solidFill>
              <a:srgbClr val="4285F4"/>
            </a:solidFill>
            <a:ln cmpd="sng">
              <a:noFill/>
            </a:ln>
          </c:spPr>
          <c:invertIfNegative val="1"/>
          <c:dPt>
            <c:idx val="10"/>
            <c:invertIfNegative val="1"/>
            <c:bubble3D val="0"/>
            <c:extLst>
              <c:ext xmlns:c16="http://schemas.microsoft.com/office/drawing/2014/chart" uri="{C3380CC4-5D6E-409C-BE32-E72D297353CC}">
                <c16:uniqueId val="{00000000-FF61-0742-A142-4607E569DAE9}"/>
              </c:ext>
            </c:extLst>
          </c:dPt>
          <c:dLbls>
            <c:delete val="1"/>
          </c:dLbls>
          <c:cat>
            <c:strRef>
              <c:f>Sanctions!$A$5:$A$16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Sanctions!$B$5:$B$16</c:f>
              <c:numCache>
                <c:formatCode>General</c:formatCode>
                <c:ptCount val="12"/>
                <c:pt idx="0">
                  <c:v>20000</c:v>
                </c:pt>
                <c:pt idx="1">
                  <c:v>21000</c:v>
                </c:pt>
                <c:pt idx="2">
                  <c:v>22000</c:v>
                </c:pt>
                <c:pt idx="3">
                  <c:v>23000</c:v>
                </c:pt>
                <c:pt idx="4">
                  <c:v>24000</c:v>
                </c:pt>
                <c:pt idx="5">
                  <c:v>25000</c:v>
                </c:pt>
                <c:pt idx="6">
                  <c:v>23000</c:v>
                </c:pt>
                <c:pt idx="7">
                  <c:v>27000</c:v>
                </c:pt>
                <c:pt idx="8">
                  <c:v>28000</c:v>
                </c:pt>
                <c:pt idx="9">
                  <c:v>27000</c:v>
                </c:pt>
                <c:pt idx="10">
                  <c:v>30000</c:v>
                </c:pt>
                <c:pt idx="11">
                  <c:v>31000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1-FF61-0742-A142-4607E569DAE9}"/>
            </c:ext>
          </c:extLst>
        </c:ser>
        <c:dLbls>
          <c:showLegendKey val="0"/>
          <c:showVal val="1"/>
          <c:showCatName val="0"/>
          <c:showSerName val="0"/>
          <c:showPercent val="0"/>
          <c:showBubbleSize val="0"/>
        </c:dLbls>
        <c:gapWidth val="75"/>
        <c:axId val="232668178"/>
        <c:axId val="93201513"/>
      </c:barChart>
      <c:catAx>
        <c:axId val="232668178"/>
        <c:scaling>
          <c:orientation val="minMax"/>
        </c:scaling>
        <c:delete val="0"/>
        <c:axPos val="b"/>
        <c:numFmt formatCode="General" sourceLinked="1"/>
        <c:majorTickMark val="none"/>
        <c:minorTickMark val="none"/>
        <c:tickLblPos val="nextTo"/>
        <c:txPr>
          <a:bodyPr/>
          <a:lstStyle/>
          <a:p>
            <a:pPr lvl="0">
              <a:defRPr b="0">
                <a:solidFill>
                  <a:srgbClr val="153E7A"/>
                </a:solidFill>
                <a:latin typeface="+mn-lt"/>
              </a:defRPr>
            </a:pPr>
            <a:endParaRPr lang="en-US"/>
          </a:p>
        </c:txPr>
        <c:crossAx val="93201513"/>
        <c:crosses val="autoZero"/>
        <c:auto val="1"/>
        <c:lblAlgn val="ctr"/>
        <c:lblOffset val="100"/>
        <c:noMultiLvlLbl val="1"/>
      </c:catAx>
      <c:valAx>
        <c:axId val="93201513"/>
        <c:scaling>
          <c:orientation val="minMax"/>
        </c:scaling>
        <c:delete val="0"/>
        <c:axPos val="l"/>
        <c:title>
          <c:tx>
            <c:rich>
              <a:bodyPr/>
              <a:lstStyle/>
              <a:p>
                <a:pPr>
                  <a:defRPr>
                    <a:solidFill>
                      <a:srgbClr val="1F3E7A"/>
                    </a:solidFill>
                  </a:defRPr>
                </a:pPr>
                <a:r>
                  <a:rPr lang="en-GB" b="0">
                    <a:solidFill>
                      <a:srgbClr val="1F3E7A"/>
                    </a:solidFill>
                  </a:rPr>
                  <a:t>Number of Flags</a:t>
                </a:r>
              </a:p>
            </c:rich>
          </c:tx>
          <c:overlay val="0"/>
        </c:title>
        <c:numFmt formatCode="#,##0" sourceLinked="0"/>
        <c:majorTickMark val="none"/>
        <c:minorTickMark val="none"/>
        <c:tickLblPos val="nextTo"/>
        <c:spPr>
          <a:ln/>
        </c:spPr>
        <c:txPr>
          <a:bodyPr/>
          <a:lstStyle/>
          <a:p>
            <a:pPr lvl="0">
              <a:defRPr b="0">
                <a:solidFill>
                  <a:srgbClr val="153E7A"/>
                </a:solidFill>
                <a:latin typeface="+mn-lt"/>
              </a:defRPr>
            </a:pPr>
            <a:endParaRPr lang="en-US"/>
          </a:p>
        </c:txPr>
        <c:crossAx val="232668178"/>
        <c:crosses val="autoZero"/>
        <c:crossBetween val="between"/>
      </c:valAx>
    </c:plotArea>
    <c:plotVisOnly val="1"/>
    <c:dispBlanksAs val="zero"/>
    <c:showDLblsOverMax val="1"/>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F3E7A"/>
                </a:solidFill>
                <a:latin typeface="+mn-lt"/>
              </a:defRPr>
            </a:pPr>
            <a:r>
              <a:rPr lang="en-GB" b="0">
                <a:solidFill>
                  <a:srgbClr val="1F3E7A"/>
                </a:solidFill>
                <a:latin typeface="+mn-lt"/>
              </a:rPr>
              <a:t>IDV Outcomes</a:t>
            </a:r>
          </a:p>
        </c:rich>
      </c:tx>
      <c:overlay val="0"/>
    </c:title>
    <c:autoTitleDeleted val="0"/>
    <c:plotArea>
      <c:layout/>
      <c:barChart>
        <c:barDir val="col"/>
        <c:grouping val="stacked"/>
        <c:varyColors val="1"/>
        <c:ser>
          <c:idx val="0"/>
          <c:order val="0"/>
          <c:tx>
            <c:v>Auto Approved</c:v>
          </c:tx>
          <c:spPr>
            <a:solidFill>
              <a:srgbClr val="0062F5"/>
            </a:solidFill>
            <a:ln cmpd="sng">
              <a:noFill/>
            </a:ln>
          </c:spPr>
          <c:invertIfNegative val="1"/>
          <c:dPt>
            <c:idx val="0"/>
            <c:invertIfNegative val="1"/>
            <c:bubble3D val="0"/>
            <c:spPr>
              <a:solidFill>
                <a:srgbClr val="0062F5"/>
              </a:solidFill>
              <a:ln cmpd="sng">
                <a:noFill/>
              </a:ln>
            </c:spPr>
            <c:extLst>
              <c:ext xmlns:c16="http://schemas.microsoft.com/office/drawing/2014/chart" uri="{C3380CC4-5D6E-409C-BE32-E72D297353CC}">
                <c16:uniqueId val="{00000002-3DD1-2B41-868A-53D34E8CC336}"/>
              </c:ext>
            </c:extLst>
          </c:dPt>
          <c:dPt>
            <c:idx val="1"/>
            <c:invertIfNegative val="1"/>
            <c:bubble3D val="0"/>
            <c:spPr>
              <a:solidFill>
                <a:srgbClr val="0062F5"/>
              </a:solidFill>
              <a:ln cmpd="sng">
                <a:noFill/>
              </a:ln>
            </c:spPr>
            <c:extLst>
              <c:ext xmlns:c16="http://schemas.microsoft.com/office/drawing/2014/chart" uri="{C3380CC4-5D6E-409C-BE32-E72D297353CC}">
                <c16:uniqueId val="{00000003-3DD1-2B41-868A-53D34E8CC336}"/>
              </c:ext>
            </c:extLst>
          </c:dPt>
          <c:cat>
            <c:strRef>
              <c:f>IDV!$A$6:$A$17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IDV!$C$6:$C$17</c:f>
              <c:numCache>
                <c:formatCode>General</c:formatCode>
                <c:ptCount val="12"/>
                <c:pt idx="0">
                  <c:v>80000</c:v>
                </c:pt>
                <c:pt idx="1">
                  <c:v>120000</c:v>
                </c:pt>
                <c:pt idx="2">
                  <c:v>140000</c:v>
                </c:pt>
                <c:pt idx="3">
                  <c:v>160000</c:v>
                </c:pt>
                <c:pt idx="4">
                  <c:v>168000</c:v>
                </c:pt>
                <c:pt idx="5">
                  <c:v>184000</c:v>
                </c:pt>
                <c:pt idx="6">
                  <c:v>188000</c:v>
                </c:pt>
                <c:pt idx="7">
                  <c:v>192000</c:v>
                </c:pt>
                <c:pt idx="8">
                  <c:v>200000</c:v>
                </c:pt>
                <c:pt idx="9">
                  <c:v>240000</c:v>
                </c:pt>
                <c:pt idx="10">
                  <c:v>282400</c:v>
                </c:pt>
                <c:pt idx="11">
                  <c:v>362400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0-14B7-3A42-A278-6AE531027B34}"/>
            </c:ext>
          </c:extLst>
        </c:ser>
        <c:ser>
          <c:idx val="1"/>
          <c:order val="1"/>
          <c:tx>
            <c:v>Manually Approved</c:v>
          </c:tx>
          <c:spPr>
            <a:solidFill>
              <a:srgbClr val="23FBB3"/>
            </a:solidFill>
            <a:ln cmpd="sng">
              <a:noFill/>
            </a:ln>
          </c:spPr>
          <c:invertIfNegative val="1"/>
          <c:cat>
            <c:strRef>
              <c:f>IDV!$A$6:$A$17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IDV!$D$6:$D$17</c:f>
              <c:numCache>
                <c:formatCode>General</c:formatCode>
                <c:ptCount val="12"/>
                <c:pt idx="0">
                  <c:v>10000</c:v>
                </c:pt>
                <c:pt idx="1">
                  <c:v>15000</c:v>
                </c:pt>
                <c:pt idx="2">
                  <c:v>17500</c:v>
                </c:pt>
                <c:pt idx="3">
                  <c:v>20000</c:v>
                </c:pt>
                <c:pt idx="4">
                  <c:v>21000</c:v>
                </c:pt>
                <c:pt idx="5">
                  <c:v>23000</c:v>
                </c:pt>
                <c:pt idx="6">
                  <c:v>23500</c:v>
                </c:pt>
                <c:pt idx="7">
                  <c:v>24000</c:v>
                </c:pt>
                <c:pt idx="8">
                  <c:v>25000</c:v>
                </c:pt>
                <c:pt idx="9">
                  <c:v>30000</c:v>
                </c:pt>
                <c:pt idx="10">
                  <c:v>35300</c:v>
                </c:pt>
                <c:pt idx="11">
                  <c:v>45300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1-14B7-3A42-A278-6AE531027B34}"/>
            </c:ext>
          </c:extLst>
        </c:ser>
        <c:ser>
          <c:idx val="2"/>
          <c:order val="2"/>
          <c:tx>
            <c:v>Auto Rejected</c:v>
          </c:tx>
          <c:spPr>
            <a:solidFill>
              <a:srgbClr val="DB426B"/>
            </a:solidFill>
            <a:ln cmpd="sng">
              <a:noFill/>
            </a:ln>
          </c:spPr>
          <c:invertIfNegative val="1"/>
          <c:cat>
            <c:strRef>
              <c:f>IDV!$A$6:$A$17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IDV!$E$6:$E$17</c:f>
              <c:numCache>
                <c:formatCode>General</c:formatCode>
                <c:ptCount val="12"/>
                <c:pt idx="0">
                  <c:v>2005</c:v>
                </c:pt>
                <c:pt idx="1">
                  <c:v>2100</c:v>
                </c:pt>
                <c:pt idx="2">
                  <c:v>2200</c:v>
                </c:pt>
                <c:pt idx="3">
                  <c:v>2350</c:v>
                </c:pt>
                <c:pt idx="4">
                  <c:v>2400</c:v>
                </c:pt>
                <c:pt idx="5">
                  <c:v>2500</c:v>
                </c:pt>
                <c:pt idx="6">
                  <c:v>2600</c:v>
                </c:pt>
                <c:pt idx="7">
                  <c:v>2400</c:v>
                </c:pt>
                <c:pt idx="8">
                  <c:v>2800</c:v>
                </c:pt>
                <c:pt idx="9">
                  <c:v>2900</c:v>
                </c:pt>
                <c:pt idx="10">
                  <c:v>3000</c:v>
                </c:pt>
                <c:pt idx="11">
                  <c:v>3700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2-14B7-3A42-A278-6AE531027B34}"/>
            </c:ext>
          </c:extLst>
        </c:ser>
        <c:ser>
          <c:idx val="3"/>
          <c:order val="3"/>
          <c:tx>
            <c:v>Manually Rejected</c:v>
          </c:tx>
          <c:spPr>
            <a:solidFill>
              <a:srgbClr val="7A7AFF"/>
            </a:solidFill>
            <a:ln cmpd="sng">
              <a:noFill/>
            </a:ln>
          </c:spPr>
          <c:invertIfNegative val="1"/>
          <c:dPt>
            <c:idx val="11"/>
            <c:invertIfNegative val="1"/>
            <c:bubble3D val="0"/>
            <c:extLst>
              <c:ext xmlns:c16="http://schemas.microsoft.com/office/drawing/2014/chart" uri="{C3380CC4-5D6E-409C-BE32-E72D297353CC}">
                <c16:uniqueId val="{00000003-14B7-3A42-A278-6AE531027B34}"/>
              </c:ext>
            </c:extLst>
          </c:dPt>
          <c:cat>
            <c:strRef>
              <c:f>IDV!$A$6:$A$17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IDV!$F$6:$F$17</c:f>
              <c:numCache>
                <c:formatCode>General</c:formatCode>
                <c:ptCount val="12"/>
                <c:pt idx="0">
                  <c:v>7995</c:v>
                </c:pt>
                <c:pt idx="1">
                  <c:v>12900</c:v>
                </c:pt>
                <c:pt idx="2">
                  <c:v>15300</c:v>
                </c:pt>
                <c:pt idx="3">
                  <c:v>17650</c:v>
                </c:pt>
                <c:pt idx="4">
                  <c:v>18600</c:v>
                </c:pt>
                <c:pt idx="5">
                  <c:v>20500</c:v>
                </c:pt>
                <c:pt idx="6">
                  <c:v>20900</c:v>
                </c:pt>
                <c:pt idx="7">
                  <c:v>21600</c:v>
                </c:pt>
                <c:pt idx="8">
                  <c:v>22200</c:v>
                </c:pt>
                <c:pt idx="9">
                  <c:v>27100</c:v>
                </c:pt>
                <c:pt idx="10">
                  <c:v>32300</c:v>
                </c:pt>
                <c:pt idx="11">
                  <c:v>41600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4-14B7-3A42-A278-6AE531027B34}"/>
            </c:ext>
          </c:extLst>
        </c:ser>
        <c:dLbls>
          <c:showLegendKey val="0"/>
          <c:showVal val="0"/>
          <c:showCatName val="0"/>
          <c:showSerName val="0"/>
          <c:showPercent val="0"/>
          <c:showBubbleSize val="0"/>
        </c:dLbls>
        <c:gapWidth val="150"/>
        <c:overlap val="100"/>
        <c:axId val="378522953"/>
        <c:axId val="875762373"/>
      </c:barChart>
      <c:catAx>
        <c:axId val="378522953"/>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F3E7A"/>
                </a:solidFill>
                <a:latin typeface="+mn-lt"/>
              </a:defRPr>
            </a:pPr>
            <a:endParaRPr lang="en-US"/>
          </a:p>
        </c:txPr>
        <c:crossAx val="875762373"/>
        <c:crosses val="autoZero"/>
        <c:auto val="1"/>
        <c:lblAlgn val="ctr"/>
        <c:lblOffset val="100"/>
        <c:noMultiLvlLbl val="1"/>
      </c:catAx>
      <c:valAx>
        <c:axId val="875762373"/>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1F3E7A"/>
                    </a:solidFill>
                    <a:latin typeface="+mn-lt"/>
                  </a:defRPr>
                </a:pPr>
                <a:r>
                  <a:rPr lang="en-GB" b="0">
                    <a:solidFill>
                      <a:srgbClr val="1F3E7A"/>
                    </a:solidFill>
                    <a:latin typeface="+mn-lt"/>
                  </a:rPr>
                  <a:t>Number of Customers </a:t>
                </a:r>
              </a:p>
            </c:rich>
          </c:tx>
          <c:overlay val="0"/>
        </c:title>
        <c:numFmt formatCode="#,##0" sourceLinked="0"/>
        <c:majorTickMark val="none"/>
        <c:minorTickMark val="none"/>
        <c:tickLblPos val="nextTo"/>
        <c:spPr>
          <a:ln/>
        </c:spPr>
        <c:txPr>
          <a:bodyPr/>
          <a:lstStyle/>
          <a:p>
            <a:pPr lvl="0">
              <a:defRPr b="0">
                <a:solidFill>
                  <a:srgbClr val="1F3E7A"/>
                </a:solidFill>
                <a:latin typeface="+mn-lt"/>
              </a:defRPr>
            </a:pPr>
            <a:endParaRPr lang="en-US"/>
          </a:p>
        </c:txPr>
        <c:crossAx val="378522953"/>
        <c:crosses val="autoZero"/>
        <c:crossBetween val="between"/>
      </c:valAx>
    </c:plotArea>
    <c:legend>
      <c:legendPos val="b"/>
      <c:legendEntry>
        <c:idx val="1"/>
        <c:txPr>
          <a:bodyPr/>
          <a:lstStyle/>
          <a:p>
            <a:pPr lvl="0">
              <a:defRPr>
                <a:solidFill>
                  <a:srgbClr val="1F3E7A"/>
                </a:solidFill>
              </a:defRPr>
            </a:pPr>
            <a:endParaRPr lang="en-US"/>
          </a:p>
        </c:txPr>
      </c:legendEntry>
      <c:overlay val="0"/>
      <c:txPr>
        <a:bodyPr/>
        <a:lstStyle/>
        <a:p>
          <a:pPr lvl="0">
            <a:defRPr b="0">
              <a:solidFill>
                <a:srgbClr val="1F3E7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53E7A"/>
                </a:solidFill>
                <a:latin typeface="+mn-lt"/>
              </a:defRPr>
            </a:pPr>
            <a:r>
              <a:rPr lang="en-GB" b="0">
                <a:solidFill>
                  <a:srgbClr val="153E7A"/>
                </a:solidFill>
                <a:latin typeface="+mn-lt"/>
              </a:rPr>
              <a:t>Vendor Effectiveness </a:t>
            </a:r>
          </a:p>
        </c:rich>
      </c:tx>
      <c:overlay val="0"/>
    </c:title>
    <c:autoTitleDeleted val="0"/>
    <c:plotArea>
      <c:layout/>
      <c:lineChart>
        <c:grouping val="standard"/>
        <c:varyColors val="1"/>
        <c:ser>
          <c:idx val="0"/>
          <c:order val="0"/>
          <c:tx>
            <c:v>IDV</c:v>
          </c:tx>
          <c:spPr>
            <a:ln cmpd="sng">
              <a:solidFill>
                <a:srgbClr val="0062F5">
                  <a:alpha val="100000"/>
                </a:srgbClr>
              </a:solidFill>
            </a:ln>
          </c:spPr>
          <c:marker>
            <c:symbol val="none"/>
          </c:marker>
          <c:cat>
            <c:strRef>
              <c:f>'Vendor Effectiveness'!$A$9:$A$20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'Vendor Effectiveness'!$D$9:$D$20</c:f>
              <c:numCache>
                <c:formatCode>0%</c:formatCode>
                <c:ptCount val="12"/>
                <c:pt idx="0">
                  <c:v>0.95</c:v>
                </c:pt>
                <c:pt idx="1">
                  <c:v>0.9</c:v>
                </c:pt>
                <c:pt idx="2">
                  <c:v>0.45</c:v>
                </c:pt>
                <c:pt idx="3">
                  <c:v>0.75</c:v>
                </c:pt>
                <c:pt idx="4">
                  <c:v>0.7</c:v>
                </c:pt>
                <c:pt idx="5">
                  <c:v>0.8</c:v>
                </c:pt>
                <c:pt idx="6">
                  <c:v>0.9</c:v>
                </c:pt>
                <c:pt idx="7">
                  <c:v>0.55000000000000004</c:v>
                </c:pt>
                <c:pt idx="8">
                  <c:v>0.85</c:v>
                </c:pt>
                <c:pt idx="9">
                  <c:v>0.83</c:v>
                </c:pt>
                <c:pt idx="10">
                  <c:v>0.82</c:v>
                </c:pt>
                <c:pt idx="11">
                  <c:v>0.81</c:v>
                </c:pt>
              </c:numCache>
            </c:numRef>
          </c:val>
          <c:smooth val="0"/>
          <c:extLst>
            <c:ext xmlns:c16="http://schemas.microsoft.com/office/drawing/2014/chart" uri="{C3380CC4-5D6E-409C-BE32-E72D297353CC}">
              <c16:uniqueId val="{00000000-004B-2241-9544-BC1356C3E5CA}"/>
            </c:ext>
          </c:extLst>
        </c:ser>
        <c:ser>
          <c:idx val="1"/>
          <c:order val="1"/>
          <c:tx>
            <c:v>PEP </c:v>
          </c:tx>
          <c:spPr>
            <a:ln cmpd="sng">
              <a:solidFill>
                <a:srgbClr val="23FBB3">
                  <a:alpha val="100000"/>
                </a:srgbClr>
              </a:solidFill>
            </a:ln>
          </c:spPr>
          <c:marker>
            <c:symbol val="none"/>
          </c:marker>
          <c:cat>
            <c:strRef>
              <c:f>'Vendor Effectiveness'!$A$9:$A$20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'Vendor Effectiveness'!$G$9:$G$20</c:f>
              <c:numCache>
                <c:formatCode>0%</c:formatCode>
                <c:ptCount val="12"/>
                <c:pt idx="0">
                  <c:v>0.95</c:v>
                </c:pt>
                <c:pt idx="1">
                  <c:v>0.95</c:v>
                </c:pt>
                <c:pt idx="2">
                  <c:v>0.85</c:v>
                </c:pt>
                <c:pt idx="3">
                  <c:v>0.5</c:v>
                </c:pt>
                <c:pt idx="4">
                  <c:v>0.625</c:v>
                </c:pt>
                <c:pt idx="5">
                  <c:v>0.85</c:v>
                </c:pt>
                <c:pt idx="6">
                  <c:v>0.9</c:v>
                </c:pt>
                <c:pt idx="7">
                  <c:v>0.55238095238095242</c:v>
                </c:pt>
                <c:pt idx="8">
                  <c:v>0.82</c:v>
                </c:pt>
                <c:pt idx="9">
                  <c:v>0.81111111111111112</c:v>
                </c:pt>
                <c:pt idx="10">
                  <c:v>0.73750000000000004</c:v>
                </c:pt>
                <c:pt idx="11">
                  <c:v>0.72857142857142854</c:v>
                </c:pt>
              </c:numCache>
            </c:numRef>
          </c:val>
          <c:smooth val="0"/>
          <c:extLst>
            <c:ext xmlns:c16="http://schemas.microsoft.com/office/drawing/2014/chart" uri="{C3380CC4-5D6E-409C-BE32-E72D297353CC}">
              <c16:uniqueId val="{00000001-004B-2241-9544-BC1356C3E5CA}"/>
            </c:ext>
          </c:extLst>
        </c:ser>
        <c:ser>
          <c:idx val="2"/>
          <c:order val="2"/>
          <c:tx>
            <c:v>Sanctions</c:v>
          </c:tx>
          <c:spPr>
            <a:ln cmpd="sng">
              <a:solidFill>
                <a:srgbClr val="DB426B">
                  <a:alpha val="100000"/>
                </a:srgbClr>
              </a:solidFill>
            </a:ln>
          </c:spPr>
          <c:marker>
            <c:symbol val="none"/>
          </c:marker>
          <c:cat>
            <c:strRef>
              <c:f>'Vendor Effectiveness'!$A$9:$A$20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'Vendor Effectiveness'!$J$9:$J$20</c:f>
              <c:numCache>
                <c:formatCode>0%</c:formatCode>
                <c:ptCount val="12"/>
                <c:pt idx="0">
                  <c:v>0.99</c:v>
                </c:pt>
                <c:pt idx="1">
                  <c:v>1</c:v>
                </c:pt>
                <c:pt idx="2">
                  <c:v>1</c:v>
                </c:pt>
                <c:pt idx="3">
                  <c:v>1</c:v>
                </c:pt>
                <c:pt idx="4">
                  <c:v>0.97499999999999998</c:v>
                </c:pt>
                <c:pt idx="5">
                  <c:v>1</c:v>
                </c:pt>
                <c:pt idx="6">
                  <c:v>1</c:v>
                </c:pt>
                <c:pt idx="7">
                  <c:v>1</c:v>
                </c:pt>
                <c:pt idx="8">
                  <c:v>1</c:v>
                </c:pt>
                <c:pt idx="9">
                  <c:v>1</c:v>
                </c:pt>
                <c:pt idx="10">
                  <c:v>0.8125</c:v>
                </c:pt>
                <c:pt idx="11">
                  <c:v>0.98571428571428577</c:v>
                </c:pt>
              </c:numCache>
            </c:numRef>
          </c:val>
          <c:smooth val="0"/>
          <c:extLst>
            <c:ext xmlns:c16="http://schemas.microsoft.com/office/drawing/2014/chart" uri="{C3380CC4-5D6E-409C-BE32-E72D297353CC}">
              <c16:uniqueId val="{00000002-004B-2241-9544-BC1356C3E5CA}"/>
            </c:ext>
          </c:extLst>
        </c:ser>
        <c:ser>
          <c:idx val="3"/>
          <c:order val="3"/>
          <c:tx>
            <c:v>TM</c:v>
          </c:tx>
          <c:spPr>
            <a:ln cmpd="sng">
              <a:solidFill>
                <a:srgbClr val="7A7AFF">
                  <a:alpha val="100000"/>
                </a:srgbClr>
              </a:solidFill>
            </a:ln>
          </c:spPr>
          <c:marker>
            <c:symbol val="none"/>
          </c:marker>
          <c:cat>
            <c:strRef>
              <c:f>'Vendor Effectiveness'!$A$9:$A$20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'Vendor Effectiveness'!$M$9:$M$20</c:f>
              <c:numCache>
                <c:formatCode>0%</c:formatCode>
                <c:ptCount val="12"/>
                <c:pt idx="0">
                  <c:v>0.98</c:v>
                </c:pt>
                <c:pt idx="1">
                  <c:v>0.93</c:v>
                </c:pt>
                <c:pt idx="2">
                  <c:v>0.2</c:v>
                </c:pt>
                <c:pt idx="3">
                  <c:v>0.84</c:v>
                </c:pt>
                <c:pt idx="4">
                  <c:v>0.9</c:v>
                </c:pt>
                <c:pt idx="5">
                  <c:v>0.6875</c:v>
                </c:pt>
                <c:pt idx="6">
                  <c:v>0.90909090909090906</c:v>
                </c:pt>
                <c:pt idx="7">
                  <c:v>0.8</c:v>
                </c:pt>
                <c:pt idx="8">
                  <c:v>0.85</c:v>
                </c:pt>
                <c:pt idx="9">
                  <c:v>0.81111111111111112</c:v>
                </c:pt>
                <c:pt idx="10">
                  <c:v>0.77500000000000002</c:v>
                </c:pt>
                <c:pt idx="11">
                  <c:v>0.72857142857142854</c:v>
                </c:pt>
              </c:numCache>
            </c:numRef>
          </c:val>
          <c:smooth val="0"/>
          <c:extLst>
            <c:ext xmlns:c16="http://schemas.microsoft.com/office/drawing/2014/chart" uri="{C3380CC4-5D6E-409C-BE32-E72D297353CC}">
              <c16:uniqueId val="{00000003-004B-2241-9544-BC1356C3E5CA}"/>
            </c:ext>
          </c:extLst>
        </c:ser>
        <c:dLbls>
          <c:showLegendKey val="0"/>
          <c:showVal val="0"/>
          <c:showCatName val="0"/>
          <c:showSerName val="0"/>
          <c:showPercent val="0"/>
          <c:showBubbleSize val="0"/>
        </c:dLbls>
        <c:smooth val="0"/>
        <c:axId val="1919859731"/>
        <c:axId val="1384899953"/>
      </c:lineChart>
      <c:catAx>
        <c:axId val="1919859731"/>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53E7A"/>
                </a:solidFill>
                <a:latin typeface="+mn-lt"/>
              </a:defRPr>
            </a:pPr>
            <a:endParaRPr lang="en-US"/>
          </a:p>
        </c:txPr>
        <c:crossAx val="1384899953"/>
        <c:crosses val="autoZero"/>
        <c:auto val="1"/>
        <c:lblAlgn val="ctr"/>
        <c:lblOffset val="100"/>
        <c:noMultiLvlLbl val="1"/>
      </c:catAx>
      <c:valAx>
        <c:axId val="1384899953"/>
        <c:scaling>
          <c:orientation val="minMax"/>
          <c:max val="1"/>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153E7A"/>
                    </a:solidFill>
                    <a:latin typeface="+mn-lt"/>
                  </a:defRPr>
                </a:pPr>
                <a:r>
                  <a:rPr lang="en-GB" b="0">
                    <a:solidFill>
                      <a:srgbClr val="153E7A"/>
                    </a:solidFill>
                    <a:latin typeface="+mn-lt"/>
                  </a:rPr>
                  <a:t>% Effective</a:t>
                </a:r>
              </a:p>
            </c:rich>
          </c:tx>
          <c:overlay val="0"/>
        </c:title>
        <c:numFmt formatCode="0%" sourceLinked="1"/>
        <c:majorTickMark val="none"/>
        <c:minorTickMark val="none"/>
        <c:tickLblPos val="nextTo"/>
        <c:spPr>
          <a:ln/>
        </c:spPr>
        <c:txPr>
          <a:bodyPr/>
          <a:lstStyle/>
          <a:p>
            <a:pPr lvl="0">
              <a:defRPr b="0">
                <a:solidFill>
                  <a:srgbClr val="153E7A"/>
                </a:solidFill>
                <a:latin typeface="+mn-lt"/>
              </a:defRPr>
            </a:pPr>
            <a:endParaRPr lang="en-US"/>
          </a:p>
        </c:txPr>
        <c:crossAx val="1919859731"/>
        <c:crosses val="autoZero"/>
        <c:crossBetween val="between"/>
      </c:valAx>
    </c:plotArea>
    <c:legend>
      <c:legendPos val="b"/>
      <c:overlay val="0"/>
      <c:txPr>
        <a:bodyPr/>
        <a:lstStyle/>
        <a:p>
          <a:pPr lvl="0">
            <a:defRPr b="0">
              <a:solidFill>
                <a:srgbClr val="153E7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53E7A"/>
                </a:solidFill>
                <a:latin typeface="+mn-lt"/>
              </a:defRPr>
            </a:pPr>
            <a:r>
              <a:rPr lang="en-GB" b="0">
                <a:solidFill>
                  <a:srgbClr val="153E7A"/>
                </a:solidFill>
                <a:latin typeface="+mn-lt"/>
              </a:rPr>
              <a:t>% of high risk customers  </a:t>
            </a:r>
          </a:p>
        </c:rich>
      </c:tx>
      <c:overlay val="0"/>
    </c:title>
    <c:autoTitleDeleted val="0"/>
    <c:plotArea>
      <c:layout/>
      <c:lineChart>
        <c:grouping val="standard"/>
        <c:varyColors val="0"/>
        <c:ser>
          <c:idx val="0"/>
          <c:order val="0"/>
          <c:tx>
            <c:strRef>
              <c:f>'High Risk Customers'!$D$6</c:f>
              <c:strCache>
                <c:ptCount val="1"/>
                <c:pt idx="0">
                  <c:v>% of high risk customers </c:v>
                </c:pt>
              </c:strCache>
            </c:strRef>
          </c:tx>
          <c:spPr>
            <a:ln cmpd="sng">
              <a:solidFill>
                <a:srgbClr val="0062F5">
                  <a:alpha val="100000"/>
                </a:srgbClr>
              </a:solidFill>
            </a:ln>
          </c:spPr>
          <c:marker>
            <c:symbol val="none"/>
          </c:marker>
          <c:cat>
            <c:strRef>
              <c:f>'High Risk Customers'!$A$7:$A$18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'High Risk Customers'!$D$7:$D$18</c:f>
              <c:numCache>
                <c:formatCode>0.00%</c:formatCode>
                <c:ptCount val="12"/>
                <c:pt idx="0">
                  <c:v>1E-3</c:v>
                </c:pt>
                <c:pt idx="1">
                  <c:v>1.3333333333333333E-3</c:v>
                </c:pt>
                <c:pt idx="2">
                  <c:v>2E-3</c:v>
                </c:pt>
                <c:pt idx="3">
                  <c:v>2.7000000000000001E-3</c:v>
                </c:pt>
                <c:pt idx="4">
                  <c:v>3.5714285714285713E-3</c:v>
                </c:pt>
                <c:pt idx="5">
                  <c:v>4.3478260869565218E-3</c:v>
                </c:pt>
                <c:pt idx="6">
                  <c:v>4.6808510638297876E-3</c:v>
                </c:pt>
                <c:pt idx="7">
                  <c:v>2.2499999999999999E-2</c:v>
                </c:pt>
                <c:pt idx="8">
                  <c:v>2.1999999999999999E-2</c:v>
                </c:pt>
                <c:pt idx="9">
                  <c:v>2.5311526479750778E-2</c:v>
                </c:pt>
                <c:pt idx="10">
                  <c:v>2.8325402220711535E-2</c:v>
                </c:pt>
                <c:pt idx="11">
                  <c:v>3.7037037037037035E-2</c:v>
                </c:pt>
              </c:numCache>
            </c:numRef>
          </c:val>
          <c:smooth val="0"/>
          <c:extLst>
            <c:ext xmlns:c16="http://schemas.microsoft.com/office/drawing/2014/chart" uri="{C3380CC4-5D6E-409C-BE32-E72D297353CC}">
              <c16:uniqueId val="{00000000-7A4F-B346-93D6-A3C60A2D5936}"/>
            </c:ext>
          </c:extLst>
        </c:ser>
        <c:dLbls>
          <c:showLegendKey val="0"/>
          <c:showVal val="0"/>
          <c:showCatName val="0"/>
          <c:showSerName val="0"/>
          <c:showPercent val="0"/>
          <c:showBubbleSize val="0"/>
        </c:dLbls>
        <c:smooth val="0"/>
        <c:axId val="325108928"/>
        <c:axId val="1584669600"/>
      </c:lineChart>
      <c:catAx>
        <c:axId val="325108928"/>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53E7A"/>
                </a:solidFill>
                <a:latin typeface="+mn-lt"/>
              </a:defRPr>
            </a:pPr>
            <a:endParaRPr lang="en-US"/>
          </a:p>
        </c:txPr>
        <c:crossAx val="1584669600"/>
        <c:crosses val="autoZero"/>
        <c:auto val="1"/>
        <c:lblAlgn val="ctr"/>
        <c:lblOffset val="100"/>
        <c:noMultiLvlLbl val="1"/>
      </c:catAx>
      <c:valAx>
        <c:axId val="1584669600"/>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153E7A"/>
                    </a:solidFill>
                    <a:latin typeface="+mn-lt"/>
                  </a:defRPr>
                </a:pPr>
                <a:r>
                  <a:rPr lang="en-GB" b="0">
                    <a:solidFill>
                      <a:srgbClr val="153E7A"/>
                    </a:solidFill>
                    <a:latin typeface="+mn-lt"/>
                  </a:rPr>
                  <a:t>% out of Total Customers</a:t>
                </a:r>
              </a:p>
            </c:rich>
          </c:tx>
          <c:overlay val="0"/>
        </c:title>
        <c:numFmt formatCode="0.00%" sourceLinked="1"/>
        <c:majorTickMark val="none"/>
        <c:minorTickMark val="none"/>
        <c:tickLblPos val="nextTo"/>
        <c:spPr>
          <a:ln/>
        </c:spPr>
        <c:txPr>
          <a:bodyPr/>
          <a:lstStyle/>
          <a:p>
            <a:pPr lvl="0">
              <a:defRPr b="0">
                <a:solidFill>
                  <a:srgbClr val="153E7A"/>
                </a:solidFill>
                <a:latin typeface="+mn-lt"/>
              </a:defRPr>
            </a:pPr>
            <a:endParaRPr lang="en-US"/>
          </a:p>
        </c:txPr>
        <c:crossAx val="325108928"/>
        <c:crosses val="autoZero"/>
        <c:crossBetween val="between"/>
      </c:valAx>
    </c:plotArea>
    <c:legend>
      <c:legendPos val="b"/>
      <c:legendEntry>
        <c:idx val="0"/>
        <c:txPr>
          <a:bodyPr/>
          <a:lstStyle/>
          <a:p>
            <a:pPr lvl="0">
              <a:defRPr b="0">
                <a:solidFill>
                  <a:srgbClr val="1F3E7A"/>
                </a:solidFill>
                <a:latin typeface="+mn-lt"/>
              </a:defRPr>
            </a:pPr>
            <a:endParaRPr lang="en-US"/>
          </a:p>
        </c:txPr>
      </c:legendEntry>
      <c:overlay val="0"/>
      <c:txPr>
        <a:bodyPr/>
        <a:lstStyle/>
        <a:p>
          <a:pPr lvl="0">
            <a:defRPr b="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53E7A"/>
                </a:solidFill>
                <a:latin typeface="+mn-lt"/>
              </a:defRPr>
            </a:pPr>
            <a:r>
              <a:rPr lang="en-GB" b="0">
                <a:solidFill>
                  <a:srgbClr val="153E7A"/>
                </a:solidFill>
                <a:latin typeface="+mn-lt"/>
              </a:rPr>
              <a:t>Total Customers by Risk Rating</a:t>
            </a:r>
          </a:p>
        </c:rich>
      </c:tx>
      <c:overlay val="0"/>
    </c:title>
    <c:autoTitleDeleted val="0"/>
    <c:plotArea>
      <c:layout/>
      <c:barChart>
        <c:barDir val="col"/>
        <c:grouping val="stacked"/>
        <c:varyColors val="1"/>
        <c:ser>
          <c:idx val="0"/>
          <c:order val="0"/>
          <c:tx>
            <c:v>High Risk</c:v>
          </c:tx>
          <c:spPr>
            <a:solidFill>
              <a:srgbClr val="DB426B"/>
            </a:solidFill>
            <a:ln cmpd="sng">
              <a:noFill/>
            </a:ln>
          </c:spPr>
          <c:invertIfNegative val="1"/>
          <c:cat>
            <c:strRef>
              <c:f>'Risk Rating'!$A$7:$A$18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'Risk Rating'!$B$7:$B$18</c:f>
              <c:numCache>
                <c:formatCode>General</c:formatCode>
                <c:ptCount val="12"/>
                <c:pt idx="0">
                  <c:v>1000</c:v>
                </c:pt>
                <c:pt idx="1">
                  <c:v>2000</c:v>
                </c:pt>
                <c:pt idx="2">
                  <c:v>3500</c:v>
                </c:pt>
                <c:pt idx="3">
                  <c:v>5400</c:v>
                </c:pt>
                <c:pt idx="4">
                  <c:v>7500</c:v>
                </c:pt>
                <c:pt idx="5">
                  <c:v>10000</c:v>
                </c:pt>
                <c:pt idx="6">
                  <c:v>11000</c:v>
                </c:pt>
                <c:pt idx="7">
                  <c:v>54000</c:v>
                </c:pt>
                <c:pt idx="8">
                  <c:v>55000</c:v>
                </c:pt>
                <c:pt idx="9">
                  <c:v>65000</c:v>
                </c:pt>
                <c:pt idx="10">
                  <c:v>75000</c:v>
                </c:pt>
                <c:pt idx="11">
                  <c:v>100000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0-584F-F749-8DE6-81BA6CB3CA6E}"/>
            </c:ext>
          </c:extLst>
        </c:ser>
        <c:ser>
          <c:idx val="1"/>
          <c:order val="1"/>
          <c:tx>
            <c:v>Medium Risk</c:v>
          </c:tx>
          <c:spPr>
            <a:solidFill>
              <a:srgbClr val="23FBB3"/>
            </a:solidFill>
            <a:ln cmpd="sng">
              <a:noFill/>
            </a:ln>
          </c:spPr>
          <c:invertIfNegative val="1"/>
          <c:cat>
            <c:strRef>
              <c:f>'Risk Rating'!$A$7:$A$18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'Risk Rating'!$C$7:$C$18</c:f>
              <c:numCache>
                <c:formatCode>General</c:formatCode>
                <c:ptCount val="12"/>
                <c:pt idx="0">
                  <c:v>299000</c:v>
                </c:pt>
                <c:pt idx="1">
                  <c:v>373000</c:v>
                </c:pt>
                <c:pt idx="2">
                  <c:v>346500</c:v>
                </c:pt>
                <c:pt idx="3">
                  <c:v>594600</c:v>
                </c:pt>
                <c:pt idx="4">
                  <c:v>727500</c:v>
                </c:pt>
                <c:pt idx="5">
                  <c:v>726000</c:v>
                </c:pt>
                <c:pt idx="6">
                  <c:v>647000</c:v>
                </c:pt>
                <c:pt idx="7">
                  <c:v>786000</c:v>
                </c:pt>
                <c:pt idx="8">
                  <c:v>1509000</c:v>
                </c:pt>
                <c:pt idx="9">
                  <c:v>1703000</c:v>
                </c:pt>
                <c:pt idx="10">
                  <c:v>1672800</c:v>
                </c:pt>
                <c:pt idx="11">
                  <c:v>1500000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1-584F-F749-8DE6-81BA6CB3CA6E}"/>
            </c:ext>
          </c:extLst>
        </c:ser>
        <c:ser>
          <c:idx val="2"/>
          <c:order val="2"/>
          <c:tx>
            <c:v>Low Risk</c:v>
          </c:tx>
          <c:spPr>
            <a:solidFill>
              <a:srgbClr val="0062F5"/>
            </a:solidFill>
            <a:ln cmpd="sng">
              <a:noFill/>
            </a:ln>
          </c:spPr>
          <c:invertIfNegative val="1"/>
          <c:cat>
            <c:strRef>
              <c:f>'Risk Rating'!$A$7:$A$18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'Risk Rating'!$D$7:$D$18</c:f>
              <c:numCache>
                <c:formatCode>General</c:formatCode>
                <c:ptCount val="12"/>
                <c:pt idx="0">
                  <c:v>700000</c:v>
                </c:pt>
                <c:pt idx="1">
                  <c:v>1125000</c:v>
                </c:pt>
                <c:pt idx="2">
                  <c:v>1400000</c:v>
                </c:pt>
                <c:pt idx="3">
                  <c:v>1400000</c:v>
                </c:pt>
                <c:pt idx="4">
                  <c:v>1365000</c:v>
                </c:pt>
                <c:pt idx="5">
                  <c:v>1564000</c:v>
                </c:pt>
                <c:pt idx="6">
                  <c:v>1692000</c:v>
                </c:pt>
                <c:pt idx="7">
                  <c:v>1560000</c:v>
                </c:pt>
                <c:pt idx="8">
                  <c:v>936000</c:v>
                </c:pt>
                <c:pt idx="9">
                  <c:v>800000</c:v>
                </c:pt>
                <c:pt idx="10">
                  <c:v>900000</c:v>
                </c:pt>
                <c:pt idx="11">
                  <c:v>1100000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2-584F-F749-8DE6-81BA6CB3CA6E}"/>
            </c:ext>
          </c:extLst>
        </c:ser>
        <c:dLbls>
          <c:showLegendKey val="0"/>
          <c:showVal val="0"/>
          <c:showCatName val="0"/>
          <c:showSerName val="0"/>
          <c:showPercent val="0"/>
          <c:showBubbleSize val="0"/>
        </c:dLbls>
        <c:gapWidth val="150"/>
        <c:overlap val="100"/>
        <c:axId val="714252175"/>
        <c:axId val="303342949"/>
      </c:barChart>
      <c:catAx>
        <c:axId val="714252175"/>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53E7A"/>
                </a:solidFill>
                <a:latin typeface="+mn-lt"/>
              </a:defRPr>
            </a:pPr>
            <a:endParaRPr lang="en-US"/>
          </a:p>
        </c:txPr>
        <c:crossAx val="303342949"/>
        <c:crosses val="autoZero"/>
        <c:auto val="1"/>
        <c:lblAlgn val="ctr"/>
        <c:lblOffset val="100"/>
        <c:noMultiLvlLbl val="1"/>
      </c:catAx>
      <c:valAx>
        <c:axId val="303342949"/>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1F3E7A"/>
                    </a:solidFill>
                    <a:latin typeface="+mn-lt"/>
                  </a:defRPr>
                </a:pPr>
                <a:r>
                  <a:rPr lang="en-GB" b="0">
                    <a:solidFill>
                      <a:srgbClr val="1F3E7A"/>
                    </a:solidFill>
                    <a:latin typeface="+mn-lt"/>
                  </a:rPr>
                  <a:t>Number of Customers</a:t>
                </a:r>
              </a:p>
            </c:rich>
          </c:tx>
          <c:overlay val="0"/>
        </c:title>
        <c:numFmt formatCode="#,##0" sourceLinked="0"/>
        <c:majorTickMark val="none"/>
        <c:minorTickMark val="none"/>
        <c:tickLblPos val="nextTo"/>
        <c:spPr>
          <a:ln/>
        </c:spPr>
        <c:txPr>
          <a:bodyPr/>
          <a:lstStyle/>
          <a:p>
            <a:pPr lvl="0">
              <a:defRPr b="0">
                <a:solidFill>
                  <a:srgbClr val="153E7A"/>
                </a:solidFill>
                <a:latin typeface="+mn-lt"/>
              </a:defRPr>
            </a:pPr>
            <a:endParaRPr lang="en-US"/>
          </a:p>
        </c:txPr>
        <c:crossAx val="714252175"/>
        <c:crosses val="autoZero"/>
        <c:crossBetween val="between"/>
      </c:valAx>
    </c:plotArea>
    <c:legend>
      <c:legendPos val="b"/>
      <c:overlay val="0"/>
      <c:txPr>
        <a:bodyPr/>
        <a:lstStyle/>
        <a:p>
          <a:pPr lvl="0">
            <a:defRPr b="0">
              <a:solidFill>
                <a:srgbClr val="153E7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53E7A"/>
                </a:solidFill>
                <a:latin typeface="+mn-lt"/>
              </a:defRPr>
            </a:pPr>
            <a:r>
              <a:rPr lang="en-GB" b="0">
                <a:solidFill>
                  <a:srgbClr val="153E7A"/>
                </a:solidFill>
                <a:latin typeface="+mn-lt"/>
              </a:rPr>
              <a:t>SAR'd Customers by Initial Risk Ratings</a:t>
            </a:r>
          </a:p>
        </c:rich>
      </c:tx>
      <c:overlay val="0"/>
    </c:title>
    <c:autoTitleDeleted val="0"/>
    <c:plotArea>
      <c:layout/>
      <c:barChart>
        <c:barDir val="col"/>
        <c:grouping val="stacked"/>
        <c:varyColors val="1"/>
        <c:ser>
          <c:idx val="2"/>
          <c:order val="0"/>
          <c:tx>
            <c:v>High Risk</c:v>
          </c:tx>
          <c:spPr>
            <a:solidFill>
              <a:srgbClr val="DB426B"/>
            </a:solidFill>
            <a:ln cmpd="sng">
              <a:noFill/>
            </a:ln>
          </c:spPr>
          <c:invertIfNegative val="1"/>
          <c:cat>
            <c:strRef>
              <c:f>'Risk Rating'!$A$7:$A$18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'Risk Rating'!$G$7:$G$18</c:f>
              <c:numCache>
                <c:formatCode>General</c:formatCode>
                <c:ptCount val="12"/>
                <c:pt idx="0">
                  <c:v>70</c:v>
                </c:pt>
                <c:pt idx="1">
                  <c:v>160</c:v>
                </c:pt>
                <c:pt idx="2">
                  <c:v>300</c:v>
                </c:pt>
                <c:pt idx="3">
                  <c:v>450</c:v>
                </c:pt>
                <c:pt idx="4">
                  <c:v>600</c:v>
                </c:pt>
                <c:pt idx="5">
                  <c:v>500</c:v>
                </c:pt>
                <c:pt idx="6">
                  <c:v>400</c:v>
                </c:pt>
                <c:pt idx="7">
                  <c:v>600</c:v>
                </c:pt>
                <c:pt idx="8">
                  <c:v>800</c:v>
                </c:pt>
                <c:pt idx="9">
                  <c:v>1200</c:v>
                </c:pt>
                <c:pt idx="10">
                  <c:v>2800</c:v>
                </c:pt>
                <c:pt idx="11">
                  <c:v>3000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2-7EDF-C047-99DB-66E574E8C9CD}"/>
            </c:ext>
          </c:extLst>
        </c:ser>
        <c:ser>
          <c:idx val="1"/>
          <c:order val="1"/>
          <c:tx>
            <c:v>Medium Risk</c:v>
          </c:tx>
          <c:spPr>
            <a:solidFill>
              <a:srgbClr val="23FBB3"/>
            </a:solidFill>
            <a:ln cmpd="sng">
              <a:noFill/>
            </a:ln>
          </c:spPr>
          <c:invertIfNegative val="1"/>
          <c:cat>
            <c:strRef>
              <c:f>'Risk Rating'!$A$7:$A$18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'Risk Rating'!$H$7:$H$18</c:f>
              <c:numCache>
                <c:formatCode>General</c:formatCode>
                <c:ptCount val="12"/>
                <c:pt idx="0">
                  <c:v>20</c:v>
                </c:pt>
                <c:pt idx="1">
                  <c:v>45</c:v>
                </c:pt>
                <c:pt idx="2">
                  <c:v>50</c:v>
                </c:pt>
                <c:pt idx="3">
                  <c:v>60</c:v>
                </c:pt>
                <c:pt idx="4">
                  <c:v>75</c:v>
                </c:pt>
                <c:pt idx="5">
                  <c:v>140</c:v>
                </c:pt>
                <c:pt idx="6">
                  <c:v>90</c:v>
                </c:pt>
                <c:pt idx="7">
                  <c:v>115</c:v>
                </c:pt>
                <c:pt idx="8">
                  <c:v>40</c:v>
                </c:pt>
                <c:pt idx="9">
                  <c:v>170</c:v>
                </c:pt>
                <c:pt idx="10">
                  <c:v>1200</c:v>
                </c:pt>
                <c:pt idx="11">
                  <c:v>660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1-7EDF-C047-99DB-66E574E8C9CD}"/>
            </c:ext>
          </c:extLst>
        </c:ser>
        <c:ser>
          <c:idx val="0"/>
          <c:order val="2"/>
          <c:tx>
            <c:v>Low Risk</c:v>
          </c:tx>
          <c:spPr>
            <a:solidFill>
              <a:srgbClr val="0062F5"/>
            </a:solidFill>
            <a:ln cmpd="sng">
              <a:noFill/>
            </a:ln>
          </c:spPr>
          <c:invertIfNegative val="1"/>
          <c:cat>
            <c:strRef>
              <c:f>'Risk Rating'!$A$7:$A$18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'Risk Rating'!$I$7:$I$18</c:f>
              <c:numCache>
                <c:formatCode>General</c:formatCode>
                <c:ptCount val="12"/>
                <c:pt idx="0">
                  <c:v>10</c:v>
                </c:pt>
                <c:pt idx="1">
                  <c:v>45</c:v>
                </c:pt>
                <c:pt idx="2">
                  <c:v>70</c:v>
                </c:pt>
                <c:pt idx="3">
                  <c:v>30</c:v>
                </c:pt>
                <c:pt idx="4">
                  <c:v>75</c:v>
                </c:pt>
                <c:pt idx="5">
                  <c:v>160</c:v>
                </c:pt>
                <c:pt idx="6">
                  <c:v>110</c:v>
                </c:pt>
                <c:pt idx="7">
                  <c:v>135</c:v>
                </c:pt>
                <c:pt idx="8">
                  <c:v>80</c:v>
                </c:pt>
                <c:pt idx="9">
                  <c:v>130</c:v>
                </c:pt>
                <c:pt idx="10">
                  <c:v>500</c:v>
                </c:pt>
                <c:pt idx="11">
                  <c:v>540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0-7EDF-C047-99DB-66E574E8C9CD}"/>
            </c:ext>
          </c:extLst>
        </c:ser>
        <c:dLbls>
          <c:showLegendKey val="0"/>
          <c:showVal val="0"/>
          <c:showCatName val="0"/>
          <c:showSerName val="0"/>
          <c:showPercent val="0"/>
          <c:showBubbleSize val="0"/>
        </c:dLbls>
        <c:gapWidth val="150"/>
        <c:overlap val="100"/>
        <c:axId val="1137820855"/>
        <c:axId val="1613471436"/>
      </c:barChart>
      <c:catAx>
        <c:axId val="1137820855"/>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53E7A"/>
                </a:solidFill>
                <a:latin typeface="+mn-lt"/>
              </a:defRPr>
            </a:pPr>
            <a:endParaRPr lang="en-US"/>
          </a:p>
        </c:txPr>
        <c:crossAx val="1613471436"/>
        <c:crosses val="autoZero"/>
        <c:auto val="1"/>
        <c:lblAlgn val="ctr"/>
        <c:lblOffset val="100"/>
        <c:noMultiLvlLbl val="1"/>
      </c:catAx>
      <c:valAx>
        <c:axId val="1613471436"/>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153E7A"/>
                    </a:solidFill>
                    <a:latin typeface="+mn-lt"/>
                  </a:defRPr>
                </a:pPr>
                <a:r>
                  <a:rPr lang="en-GB" b="0">
                    <a:solidFill>
                      <a:srgbClr val="153E7A"/>
                    </a:solidFill>
                    <a:latin typeface="+mn-lt"/>
                  </a:rPr>
                  <a:t>Customers with SARs</a:t>
                </a:r>
              </a:p>
            </c:rich>
          </c:tx>
          <c:overlay val="0"/>
        </c:title>
        <c:numFmt formatCode="#,##0" sourceLinked="0"/>
        <c:majorTickMark val="none"/>
        <c:minorTickMark val="none"/>
        <c:tickLblPos val="nextTo"/>
        <c:spPr>
          <a:ln/>
        </c:spPr>
        <c:txPr>
          <a:bodyPr/>
          <a:lstStyle/>
          <a:p>
            <a:pPr lvl="0">
              <a:defRPr b="0">
                <a:solidFill>
                  <a:srgbClr val="153E7A"/>
                </a:solidFill>
                <a:latin typeface="+mn-lt"/>
              </a:defRPr>
            </a:pPr>
            <a:endParaRPr lang="en-US"/>
          </a:p>
        </c:txPr>
        <c:crossAx val="1137820855"/>
        <c:crosses val="autoZero"/>
        <c:crossBetween val="between"/>
      </c:valAx>
    </c:plotArea>
    <c:legend>
      <c:legendPos val="b"/>
      <c:overlay val="0"/>
      <c:txPr>
        <a:bodyPr/>
        <a:lstStyle/>
        <a:p>
          <a:pPr lvl="0">
            <a:defRPr b="0">
              <a:solidFill>
                <a:srgbClr val="153E7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53E7A"/>
                </a:solidFill>
                <a:latin typeface="+mn-lt"/>
              </a:defRPr>
            </a:pPr>
            <a:r>
              <a:rPr lang="en-GB" b="0">
                <a:solidFill>
                  <a:srgbClr val="153E7A"/>
                </a:solidFill>
                <a:latin typeface="+mn-lt"/>
              </a:rPr>
              <a:t>CDD Control Effectiveness </a:t>
            </a:r>
          </a:p>
        </c:rich>
      </c:tx>
      <c:overlay val="0"/>
    </c:title>
    <c:autoTitleDeleted val="0"/>
    <c:plotArea>
      <c:layout/>
      <c:barChart>
        <c:barDir val="col"/>
        <c:grouping val="clustered"/>
        <c:varyColors val="1"/>
        <c:ser>
          <c:idx val="0"/>
          <c:order val="0"/>
          <c:tx>
            <c:strRef>
              <c:f>'CDD Control Effectiveness'!$B$7</c:f>
              <c:strCache>
                <c:ptCount val="1"/>
                <c:pt idx="0">
                  <c:v>Number of Accounts Tested</c:v>
                </c:pt>
              </c:strCache>
            </c:strRef>
          </c:tx>
          <c:spPr>
            <a:solidFill>
              <a:srgbClr val="0062F5"/>
            </a:solidFill>
            <a:ln cmpd="sng">
              <a:solidFill>
                <a:srgbClr val="0062F5">
                  <a:alpha val="100000"/>
                </a:srgbClr>
              </a:solidFill>
            </a:ln>
          </c:spPr>
          <c:invertIfNegative val="1"/>
          <c:dPt>
            <c:idx val="5"/>
            <c:invertIfNegative val="1"/>
            <c:bubble3D val="0"/>
            <c:extLst>
              <c:ext xmlns:c16="http://schemas.microsoft.com/office/drawing/2014/chart" uri="{C3380CC4-5D6E-409C-BE32-E72D297353CC}">
                <c16:uniqueId val="{00000000-6EB4-714F-A9C3-5D629BDECE70}"/>
              </c:ext>
            </c:extLst>
          </c:dPt>
          <c:cat>
            <c:strRef>
              <c:f>'CDD Control Effectiveness'!$A$8:$A$19</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'CDD Control Effectiveness'!$B$8:$B$19</c:f>
              <c:numCache>
                <c:formatCode>General</c:formatCode>
                <c:ptCount val="12"/>
                <c:pt idx="0">
                  <c:v>100</c:v>
                </c:pt>
                <c:pt idx="1">
                  <c:v>50</c:v>
                </c:pt>
                <c:pt idx="2">
                  <c:v>100</c:v>
                </c:pt>
                <c:pt idx="3">
                  <c:v>200</c:v>
                </c:pt>
                <c:pt idx="4">
                  <c:v>150</c:v>
                </c:pt>
                <c:pt idx="5">
                  <c:v>75</c:v>
                </c:pt>
                <c:pt idx="6">
                  <c:v>100</c:v>
                </c:pt>
                <c:pt idx="7">
                  <c:v>100</c:v>
                </c:pt>
                <c:pt idx="8">
                  <c:v>100</c:v>
                </c:pt>
                <c:pt idx="9">
                  <c:v>100</c:v>
                </c:pt>
                <c:pt idx="10">
                  <c:v>100</c:v>
                </c:pt>
                <c:pt idx="11">
                  <c:v>100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62F5">
                        <a:alpha val="100000"/>
                      </a:srgbClr>
                    </a:solidFill>
                  </a:ln>
                </c14:spPr>
              </c14:invertSolidFillFmt>
            </c:ext>
            <c:ext xmlns:c16="http://schemas.microsoft.com/office/drawing/2014/chart" uri="{C3380CC4-5D6E-409C-BE32-E72D297353CC}">
              <c16:uniqueId val="{00000001-6EB4-714F-A9C3-5D629BDECE70}"/>
            </c:ext>
          </c:extLst>
        </c:ser>
        <c:dLbls>
          <c:showLegendKey val="0"/>
          <c:showVal val="0"/>
          <c:showCatName val="0"/>
          <c:showSerName val="0"/>
          <c:showPercent val="0"/>
          <c:showBubbleSize val="0"/>
        </c:dLbls>
        <c:gapWidth val="150"/>
        <c:axId val="729191978"/>
        <c:axId val="308241470"/>
      </c:barChart>
      <c:lineChart>
        <c:grouping val="standard"/>
        <c:varyColors val="0"/>
        <c:ser>
          <c:idx val="1"/>
          <c:order val="1"/>
          <c:tx>
            <c:strRef>
              <c:f>'CDD Control Effectiveness'!$D$7</c:f>
              <c:strCache>
                <c:ptCount val="1"/>
                <c:pt idx="0">
                  <c:v>% Effective</c:v>
                </c:pt>
              </c:strCache>
            </c:strRef>
          </c:tx>
          <c:spPr>
            <a:ln cmpd="sng">
              <a:solidFill>
                <a:srgbClr val="DB426B">
                  <a:alpha val="100000"/>
                </a:srgbClr>
              </a:solidFill>
            </a:ln>
          </c:spPr>
          <c:marker>
            <c:symbol val="none"/>
          </c:marker>
          <c:cat>
            <c:strRef>
              <c:f>'CDD Control Effectiveness'!$A$8:$A$19</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'CDD Control Effectiveness'!$D$8:$D$19</c:f>
              <c:numCache>
                <c:formatCode>0%</c:formatCode>
                <c:ptCount val="12"/>
                <c:pt idx="0">
                  <c:v>0.95</c:v>
                </c:pt>
                <c:pt idx="1">
                  <c:v>0.9</c:v>
                </c:pt>
                <c:pt idx="2">
                  <c:v>0.45</c:v>
                </c:pt>
                <c:pt idx="3">
                  <c:v>0.75</c:v>
                </c:pt>
                <c:pt idx="4">
                  <c:v>0.7</c:v>
                </c:pt>
                <c:pt idx="5">
                  <c:v>0.8</c:v>
                </c:pt>
                <c:pt idx="6">
                  <c:v>0.9</c:v>
                </c:pt>
                <c:pt idx="7">
                  <c:v>0.55000000000000004</c:v>
                </c:pt>
                <c:pt idx="8">
                  <c:v>0.85</c:v>
                </c:pt>
                <c:pt idx="9">
                  <c:v>0.83</c:v>
                </c:pt>
                <c:pt idx="10">
                  <c:v>0.82</c:v>
                </c:pt>
                <c:pt idx="11">
                  <c:v>0.81</c:v>
                </c:pt>
              </c:numCache>
            </c:numRef>
          </c:val>
          <c:smooth val="0"/>
          <c:extLst>
            <c:ext xmlns:c16="http://schemas.microsoft.com/office/drawing/2014/chart" uri="{C3380CC4-5D6E-409C-BE32-E72D297353CC}">
              <c16:uniqueId val="{00000002-6EB4-714F-A9C3-5D629BDECE70}"/>
            </c:ext>
          </c:extLst>
        </c:ser>
        <c:dLbls>
          <c:showLegendKey val="0"/>
          <c:showVal val="0"/>
          <c:showCatName val="0"/>
          <c:showSerName val="0"/>
          <c:showPercent val="0"/>
          <c:showBubbleSize val="0"/>
        </c:dLbls>
        <c:marker val="1"/>
        <c:smooth val="0"/>
        <c:axId val="385396361"/>
        <c:axId val="1878382057"/>
      </c:lineChart>
      <c:catAx>
        <c:axId val="729191978"/>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53E7A"/>
                </a:solidFill>
                <a:latin typeface="+mn-lt"/>
              </a:defRPr>
            </a:pPr>
            <a:endParaRPr lang="en-US"/>
          </a:p>
        </c:txPr>
        <c:crossAx val="308241470"/>
        <c:crosses val="autoZero"/>
        <c:auto val="1"/>
        <c:lblAlgn val="ctr"/>
        <c:lblOffset val="100"/>
        <c:noMultiLvlLbl val="1"/>
      </c:catAx>
      <c:valAx>
        <c:axId val="308241470"/>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153E7A"/>
                    </a:solidFill>
                    <a:latin typeface="+mn-lt"/>
                  </a:defRPr>
                </a:pPr>
                <a:r>
                  <a:rPr lang="en-GB" b="0">
                    <a:solidFill>
                      <a:srgbClr val="153E7A"/>
                    </a:solidFill>
                    <a:latin typeface="+mn-lt"/>
                  </a:rPr>
                  <a:t>Number of Accounts Tested</a:t>
                </a:r>
              </a:p>
            </c:rich>
          </c:tx>
          <c:overlay val="0"/>
        </c:title>
        <c:numFmt formatCode="General" sourceLinked="1"/>
        <c:majorTickMark val="none"/>
        <c:minorTickMark val="none"/>
        <c:tickLblPos val="nextTo"/>
        <c:spPr>
          <a:ln/>
        </c:spPr>
        <c:txPr>
          <a:bodyPr/>
          <a:lstStyle/>
          <a:p>
            <a:pPr lvl="0">
              <a:defRPr b="0">
                <a:solidFill>
                  <a:srgbClr val="153E7A"/>
                </a:solidFill>
                <a:latin typeface="+mn-lt"/>
              </a:defRPr>
            </a:pPr>
            <a:endParaRPr lang="en-US"/>
          </a:p>
        </c:txPr>
        <c:crossAx val="729191978"/>
        <c:crosses val="autoZero"/>
        <c:crossBetween val="between"/>
      </c:valAx>
      <c:catAx>
        <c:axId val="385396361"/>
        <c:scaling>
          <c:orientation val="minMax"/>
        </c:scaling>
        <c:delete val="1"/>
        <c:axPos val="b"/>
        <c:numFmt formatCode="General" sourceLinked="1"/>
        <c:majorTickMark val="none"/>
        <c:minorTickMark val="none"/>
        <c:tickLblPos val="nextTo"/>
        <c:crossAx val="1878382057"/>
        <c:crosses val="autoZero"/>
        <c:auto val="1"/>
        <c:lblAlgn val="ctr"/>
        <c:lblOffset val="100"/>
        <c:noMultiLvlLbl val="1"/>
      </c:catAx>
      <c:valAx>
        <c:axId val="1878382057"/>
        <c:scaling>
          <c:orientation val="minMax"/>
        </c:scaling>
        <c:delete val="0"/>
        <c:axPos val="r"/>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153E7A"/>
                    </a:solidFill>
                    <a:latin typeface="+mn-lt"/>
                  </a:defRPr>
                </a:pPr>
                <a:r>
                  <a:rPr lang="en-GB" b="0">
                    <a:solidFill>
                      <a:srgbClr val="153E7A"/>
                    </a:solidFill>
                    <a:latin typeface="+mn-lt"/>
                  </a:rPr>
                  <a:t>% Effective</a:t>
                </a:r>
              </a:p>
            </c:rich>
          </c:tx>
          <c:overlay val="0"/>
        </c:title>
        <c:numFmt formatCode="0%" sourceLinked="1"/>
        <c:majorTickMark val="none"/>
        <c:minorTickMark val="none"/>
        <c:tickLblPos val="nextTo"/>
        <c:spPr>
          <a:ln/>
        </c:spPr>
        <c:txPr>
          <a:bodyPr/>
          <a:lstStyle/>
          <a:p>
            <a:pPr lvl="0">
              <a:defRPr b="0">
                <a:solidFill>
                  <a:srgbClr val="153E7A"/>
                </a:solidFill>
                <a:latin typeface="+mn-lt"/>
              </a:defRPr>
            </a:pPr>
            <a:endParaRPr lang="en-US"/>
          </a:p>
        </c:txPr>
        <c:crossAx val="385396361"/>
        <c:crosses val="max"/>
        <c:crossBetween val="between"/>
      </c:valAx>
    </c:plotArea>
    <c:legend>
      <c:legendPos val="b"/>
      <c:overlay val="0"/>
      <c:txPr>
        <a:bodyPr/>
        <a:lstStyle/>
        <a:p>
          <a:pPr lvl="0">
            <a:defRPr b="0">
              <a:solidFill>
                <a:srgbClr val="153E7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53E7A"/>
                </a:solidFill>
                <a:latin typeface="+mn-lt"/>
              </a:defRPr>
            </a:pPr>
            <a:r>
              <a:rPr lang="en-GB" b="0">
                <a:solidFill>
                  <a:srgbClr val="153E7A"/>
                </a:solidFill>
                <a:latin typeface="+mn-lt"/>
              </a:rPr>
              <a:t>Transaction Monitoring Reviews </a:t>
            </a:r>
          </a:p>
        </c:rich>
      </c:tx>
      <c:overlay val="0"/>
    </c:title>
    <c:autoTitleDeleted val="0"/>
    <c:plotArea>
      <c:layout/>
      <c:barChart>
        <c:barDir val="col"/>
        <c:grouping val="clustered"/>
        <c:varyColors val="1"/>
        <c:ser>
          <c:idx val="0"/>
          <c:order val="0"/>
          <c:tx>
            <c:v>TM Flags</c:v>
          </c:tx>
          <c:spPr>
            <a:solidFill>
              <a:srgbClr val="0062F5"/>
            </a:solidFill>
            <a:ln cmpd="sng">
              <a:noFill/>
            </a:ln>
          </c:spPr>
          <c:invertIfNegative val="1"/>
          <c:cat>
            <c:strRef>
              <c:f>'TM Reviews'!$A$5:$A$16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'TM Reviews'!$B$5:$B$16</c:f>
              <c:numCache>
                <c:formatCode>General</c:formatCode>
                <c:ptCount val="12"/>
                <c:pt idx="0">
                  <c:v>3500</c:v>
                </c:pt>
                <c:pt idx="1">
                  <c:v>3700</c:v>
                </c:pt>
                <c:pt idx="2">
                  <c:v>4200</c:v>
                </c:pt>
                <c:pt idx="3">
                  <c:v>4300</c:v>
                </c:pt>
                <c:pt idx="4">
                  <c:v>3400</c:v>
                </c:pt>
                <c:pt idx="5">
                  <c:v>5600</c:v>
                </c:pt>
                <c:pt idx="6">
                  <c:v>4300</c:v>
                </c:pt>
                <c:pt idx="7">
                  <c:v>3400</c:v>
                </c:pt>
                <c:pt idx="8">
                  <c:v>4100</c:v>
                </c:pt>
                <c:pt idx="9">
                  <c:v>4700</c:v>
                </c:pt>
                <c:pt idx="10">
                  <c:v>4500</c:v>
                </c:pt>
                <c:pt idx="11">
                  <c:v>3800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0-BAA2-3C4D-9EF9-9D9E52FD2D57}"/>
            </c:ext>
          </c:extLst>
        </c:ser>
        <c:dLbls>
          <c:showLegendKey val="0"/>
          <c:showVal val="0"/>
          <c:showCatName val="0"/>
          <c:showSerName val="0"/>
          <c:showPercent val="0"/>
          <c:showBubbleSize val="0"/>
        </c:dLbls>
        <c:gapWidth val="150"/>
        <c:axId val="771841605"/>
        <c:axId val="1923327257"/>
      </c:barChart>
      <c:lineChart>
        <c:grouping val="standard"/>
        <c:varyColors val="0"/>
        <c:ser>
          <c:idx val="1"/>
          <c:order val="1"/>
          <c:tx>
            <c:strRef>
              <c:f>'TM Reviews'!$C$4</c:f>
              <c:strCache>
                <c:ptCount val="1"/>
                <c:pt idx="0">
                  <c:v>True Positive Rate</c:v>
                </c:pt>
              </c:strCache>
            </c:strRef>
          </c:tx>
          <c:spPr>
            <a:ln cmpd="sng">
              <a:solidFill>
                <a:srgbClr val="DB426B">
                  <a:alpha val="100000"/>
                </a:srgbClr>
              </a:solidFill>
            </a:ln>
          </c:spPr>
          <c:marker>
            <c:symbol val="none"/>
          </c:marker>
          <c:cat>
            <c:strRef>
              <c:f>'TM Reviews'!$A$5:$A$16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'TM Reviews'!$C$5:$C$16</c:f>
              <c:numCache>
                <c:formatCode>0%</c:formatCode>
                <c:ptCount val="12"/>
                <c:pt idx="0">
                  <c:v>0.1</c:v>
                </c:pt>
                <c:pt idx="1">
                  <c:v>0.11</c:v>
                </c:pt>
                <c:pt idx="2">
                  <c:v>0.13</c:v>
                </c:pt>
                <c:pt idx="3">
                  <c:v>0.12</c:v>
                </c:pt>
                <c:pt idx="4">
                  <c:v>0.15</c:v>
                </c:pt>
                <c:pt idx="5">
                  <c:v>0.05</c:v>
                </c:pt>
                <c:pt idx="6">
                  <c:v>0.13</c:v>
                </c:pt>
                <c:pt idx="7">
                  <c:v>0.18</c:v>
                </c:pt>
                <c:pt idx="8">
                  <c:v>0.22</c:v>
                </c:pt>
                <c:pt idx="9">
                  <c:v>0.23</c:v>
                </c:pt>
                <c:pt idx="10">
                  <c:v>0.25</c:v>
                </c:pt>
                <c:pt idx="11">
                  <c:v>0.3</c:v>
                </c:pt>
              </c:numCache>
            </c:numRef>
          </c:val>
          <c:smooth val="0"/>
          <c:extLst>
            <c:ext xmlns:c16="http://schemas.microsoft.com/office/drawing/2014/chart" uri="{C3380CC4-5D6E-409C-BE32-E72D297353CC}">
              <c16:uniqueId val="{00000001-BAA2-3C4D-9EF9-9D9E52FD2D57}"/>
            </c:ext>
          </c:extLst>
        </c:ser>
        <c:dLbls>
          <c:showLegendKey val="0"/>
          <c:showVal val="0"/>
          <c:showCatName val="0"/>
          <c:showSerName val="0"/>
          <c:showPercent val="0"/>
          <c:showBubbleSize val="0"/>
        </c:dLbls>
        <c:marker val="1"/>
        <c:smooth val="0"/>
        <c:axId val="107358566"/>
        <c:axId val="905295374"/>
      </c:lineChart>
      <c:catAx>
        <c:axId val="771841605"/>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53E7A"/>
                </a:solidFill>
                <a:latin typeface="+mn-lt"/>
              </a:defRPr>
            </a:pPr>
            <a:endParaRPr lang="en-US"/>
          </a:p>
        </c:txPr>
        <c:crossAx val="1923327257"/>
        <c:crosses val="autoZero"/>
        <c:auto val="1"/>
        <c:lblAlgn val="ctr"/>
        <c:lblOffset val="100"/>
        <c:noMultiLvlLbl val="1"/>
      </c:catAx>
      <c:valAx>
        <c:axId val="1923327257"/>
        <c:scaling>
          <c:orientation val="minMax"/>
        </c:scaling>
        <c:delete val="0"/>
        <c:axPos val="l"/>
        <c:majorGridlines>
          <c:spPr>
            <a:ln>
              <a:noFill/>
            </a:ln>
          </c:spPr>
        </c:majorGridlines>
        <c:minorGridlines>
          <c:spPr>
            <a:ln>
              <a:solidFill>
                <a:srgbClr val="CCCCCC">
                  <a:alpha val="0"/>
                </a:srgbClr>
              </a:solidFill>
            </a:ln>
          </c:spPr>
        </c:minorGridlines>
        <c:title>
          <c:tx>
            <c:rich>
              <a:bodyPr/>
              <a:lstStyle/>
              <a:p>
                <a:pPr lvl="0">
                  <a:defRPr b="0">
                    <a:solidFill>
                      <a:srgbClr val="1F3E7A"/>
                    </a:solidFill>
                    <a:latin typeface="+mn-lt"/>
                  </a:defRPr>
                </a:pPr>
                <a:r>
                  <a:rPr lang="en-GB" b="0">
                    <a:solidFill>
                      <a:srgbClr val="1F3E7A"/>
                    </a:solidFill>
                    <a:latin typeface="+mn-lt"/>
                  </a:rPr>
                  <a:t>Number of Flags</a:t>
                </a:r>
              </a:p>
            </c:rich>
          </c:tx>
          <c:overlay val="0"/>
        </c:title>
        <c:numFmt formatCode="#,##0" sourceLinked="0"/>
        <c:majorTickMark val="none"/>
        <c:minorTickMark val="none"/>
        <c:tickLblPos val="nextTo"/>
        <c:spPr>
          <a:ln/>
        </c:spPr>
        <c:txPr>
          <a:bodyPr/>
          <a:lstStyle/>
          <a:p>
            <a:pPr lvl="0">
              <a:defRPr b="0">
                <a:solidFill>
                  <a:srgbClr val="153E7A"/>
                </a:solidFill>
                <a:latin typeface="+mn-lt"/>
              </a:defRPr>
            </a:pPr>
            <a:endParaRPr lang="en-US"/>
          </a:p>
        </c:txPr>
        <c:crossAx val="771841605"/>
        <c:crosses val="autoZero"/>
        <c:crossBetween val="between"/>
      </c:valAx>
      <c:catAx>
        <c:axId val="107358566"/>
        <c:scaling>
          <c:orientation val="minMax"/>
        </c:scaling>
        <c:delete val="1"/>
        <c:axPos val="b"/>
        <c:numFmt formatCode="General" sourceLinked="1"/>
        <c:majorTickMark val="none"/>
        <c:minorTickMark val="none"/>
        <c:tickLblPos val="nextTo"/>
        <c:crossAx val="905295374"/>
        <c:crosses val="autoZero"/>
        <c:auto val="1"/>
        <c:lblAlgn val="ctr"/>
        <c:lblOffset val="100"/>
        <c:noMultiLvlLbl val="1"/>
      </c:catAx>
      <c:valAx>
        <c:axId val="905295374"/>
        <c:scaling>
          <c:orientation val="minMax"/>
        </c:scaling>
        <c:delete val="0"/>
        <c:axPos val="r"/>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lang="en-GB"/>
              </a:p>
            </c:rich>
          </c:tx>
          <c:overlay val="0"/>
        </c:title>
        <c:numFmt formatCode="0%" sourceLinked="1"/>
        <c:majorTickMark val="none"/>
        <c:minorTickMark val="none"/>
        <c:tickLblPos val="nextTo"/>
        <c:spPr>
          <a:ln/>
        </c:spPr>
        <c:txPr>
          <a:bodyPr/>
          <a:lstStyle/>
          <a:p>
            <a:pPr lvl="0">
              <a:defRPr b="0">
                <a:solidFill>
                  <a:srgbClr val="153E7A"/>
                </a:solidFill>
                <a:latin typeface="+mn-lt"/>
              </a:defRPr>
            </a:pPr>
            <a:endParaRPr lang="en-US"/>
          </a:p>
        </c:txPr>
        <c:crossAx val="107358566"/>
        <c:crosses val="max"/>
        <c:crossBetween val="between"/>
      </c:valAx>
    </c:plotArea>
    <c:legend>
      <c:legendPos val="b"/>
      <c:overlay val="0"/>
      <c:txPr>
        <a:bodyPr/>
        <a:lstStyle/>
        <a:p>
          <a:pPr lvl="0">
            <a:defRPr b="0">
              <a:solidFill>
                <a:srgbClr val="153E7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53E7A"/>
                </a:solidFill>
                <a:latin typeface="+mn-lt"/>
              </a:defRPr>
            </a:pPr>
            <a:r>
              <a:rPr lang="en-GB" b="0">
                <a:solidFill>
                  <a:srgbClr val="153E7A"/>
                </a:solidFill>
                <a:latin typeface="+mn-lt"/>
              </a:rPr>
              <a:t>Transaction Monitoring Effectiveness</a:t>
            </a:r>
          </a:p>
        </c:rich>
      </c:tx>
      <c:overlay val="0"/>
    </c:title>
    <c:autoTitleDeleted val="0"/>
    <c:plotArea>
      <c:layout/>
      <c:barChart>
        <c:barDir val="col"/>
        <c:grouping val="stacked"/>
        <c:varyColors val="1"/>
        <c:ser>
          <c:idx val="0"/>
          <c:order val="0"/>
          <c:tx>
            <c:v>Financial Crime Identified via TM</c:v>
          </c:tx>
          <c:spPr>
            <a:solidFill>
              <a:srgbClr val="0062F5"/>
            </a:solidFill>
            <a:ln cmpd="sng">
              <a:noFill/>
            </a:ln>
          </c:spPr>
          <c:invertIfNegative val="1"/>
          <c:cat>
            <c:strRef>
              <c:f>'TM Effectiveness'!$A$7:$A$18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'TM Effectiveness'!$B$7:$B$18</c:f>
              <c:numCache>
                <c:formatCode>General</c:formatCode>
                <c:ptCount val="12"/>
                <c:pt idx="0">
                  <c:v>5000000</c:v>
                </c:pt>
                <c:pt idx="1">
                  <c:v>6000000</c:v>
                </c:pt>
                <c:pt idx="2">
                  <c:v>7000000</c:v>
                </c:pt>
                <c:pt idx="3">
                  <c:v>7500000</c:v>
                </c:pt>
                <c:pt idx="4">
                  <c:v>8000000</c:v>
                </c:pt>
                <c:pt idx="5">
                  <c:v>8700000</c:v>
                </c:pt>
                <c:pt idx="6">
                  <c:v>9300000</c:v>
                </c:pt>
                <c:pt idx="7">
                  <c:v>10000000</c:v>
                </c:pt>
                <c:pt idx="8">
                  <c:v>11000000</c:v>
                </c:pt>
                <c:pt idx="9">
                  <c:v>12000000</c:v>
                </c:pt>
                <c:pt idx="10">
                  <c:v>13000000</c:v>
                </c:pt>
                <c:pt idx="11">
                  <c:v>15000000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0-8917-E841-997F-7834D4C34DD7}"/>
            </c:ext>
          </c:extLst>
        </c:ser>
        <c:ser>
          <c:idx val="1"/>
          <c:order val="1"/>
          <c:tx>
            <c:v>Financial Crime Identified Externally </c:v>
          </c:tx>
          <c:spPr>
            <a:solidFill>
              <a:srgbClr val="23FBB3"/>
            </a:solidFill>
            <a:ln cmpd="sng">
              <a:noFill/>
            </a:ln>
          </c:spPr>
          <c:invertIfNegative val="1"/>
          <c:cat>
            <c:strRef>
              <c:f>'TM Effectiveness'!$A$7:$A$18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'TM Effectiveness'!$C$7:$C$18</c:f>
              <c:numCache>
                <c:formatCode>General</c:formatCode>
                <c:ptCount val="12"/>
                <c:pt idx="0">
                  <c:v>8000000</c:v>
                </c:pt>
                <c:pt idx="1">
                  <c:v>9000000</c:v>
                </c:pt>
                <c:pt idx="2">
                  <c:v>9500000</c:v>
                </c:pt>
                <c:pt idx="3">
                  <c:v>10000000</c:v>
                </c:pt>
                <c:pt idx="4">
                  <c:v>11000000</c:v>
                </c:pt>
                <c:pt idx="5">
                  <c:v>13000000</c:v>
                </c:pt>
                <c:pt idx="6">
                  <c:v>18000000</c:v>
                </c:pt>
                <c:pt idx="7">
                  <c:v>16000000</c:v>
                </c:pt>
                <c:pt idx="8">
                  <c:v>20000000</c:v>
                </c:pt>
                <c:pt idx="9">
                  <c:v>21000000</c:v>
                </c:pt>
                <c:pt idx="10">
                  <c:v>17000000</c:v>
                </c:pt>
                <c:pt idx="11">
                  <c:v>19000000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1-8917-E841-997F-7834D4C34DD7}"/>
            </c:ext>
          </c:extLst>
        </c:ser>
        <c:dLbls>
          <c:showLegendKey val="0"/>
          <c:showVal val="0"/>
          <c:showCatName val="0"/>
          <c:showSerName val="0"/>
          <c:showPercent val="0"/>
          <c:showBubbleSize val="0"/>
        </c:dLbls>
        <c:gapWidth val="150"/>
        <c:overlap val="100"/>
        <c:axId val="1589942418"/>
        <c:axId val="884870149"/>
      </c:barChart>
      <c:lineChart>
        <c:grouping val="standard"/>
        <c:varyColors val="0"/>
        <c:ser>
          <c:idx val="2"/>
          <c:order val="2"/>
          <c:tx>
            <c:strRef>
              <c:f>'TM Effectiveness'!$D$6</c:f>
              <c:strCache>
                <c:ptCount val="1"/>
                <c:pt idx="0">
                  <c:v>Transaction Monitoring Effectiveness </c:v>
                </c:pt>
              </c:strCache>
            </c:strRef>
          </c:tx>
          <c:spPr>
            <a:ln cmpd="sng">
              <a:solidFill>
                <a:srgbClr val="DB426B">
                  <a:alpha val="100000"/>
                </a:srgbClr>
              </a:solidFill>
            </a:ln>
          </c:spPr>
          <c:marker>
            <c:symbol val="none"/>
          </c:marker>
          <c:cat>
            <c:strRef>
              <c:f>'TM Effectiveness'!$A$7:$A$18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'TM Effectiveness'!$D$7:$D$18</c:f>
              <c:numCache>
                <c:formatCode>0%</c:formatCode>
                <c:ptCount val="12"/>
                <c:pt idx="0">
                  <c:v>0.38461538461538464</c:v>
                </c:pt>
                <c:pt idx="1">
                  <c:v>0.4</c:v>
                </c:pt>
                <c:pt idx="2">
                  <c:v>0.42424242424242425</c:v>
                </c:pt>
                <c:pt idx="3">
                  <c:v>0.42857142857142855</c:v>
                </c:pt>
                <c:pt idx="4">
                  <c:v>0.42105263157894735</c:v>
                </c:pt>
                <c:pt idx="5">
                  <c:v>0.4009216589861751</c:v>
                </c:pt>
                <c:pt idx="6">
                  <c:v>0.34065934065934067</c:v>
                </c:pt>
                <c:pt idx="7">
                  <c:v>0.38461538461538464</c:v>
                </c:pt>
                <c:pt idx="8">
                  <c:v>0.35483870967741937</c:v>
                </c:pt>
                <c:pt idx="9">
                  <c:v>0.36363636363636365</c:v>
                </c:pt>
                <c:pt idx="10">
                  <c:v>0.43333333333333335</c:v>
                </c:pt>
                <c:pt idx="11">
                  <c:v>0.44117647058823528</c:v>
                </c:pt>
              </c:numCache>
            </c:numRef>
          </c:val>
          <c:smooth val="0"/>
          <c:extLst>
            <c:ext xmlns:c16="http://schemas.microsoft.com/office/drawing/2014/chart" uri="{C3380CC4-5D6E-409C-BE32-E72D297353CC}">
              <c16:uniqueId val="{00000002-8917-E841-997F-7834D4C34DD7}"/>
            </c:ext>
          </c:extLst>
        </c:ser>
        <c:dLbls>
          <c:showLegendKey val="0"/>
          <c:showVal val="0"/>
          <c:showCatName val="0"/>
          <c:showSerName val="0"/>
          <c:showPercent val="0"/>
          <c:showBubbleSize val="0"/>
        </c:dLbls>
        <c:marker val="1"/>
        <c:smooth val="0"/>
        <c:axId val="446432679"/>
        <c:axId val="1084700077"/>
      </c:lineChart>
      <c:catAx>
        <c:axId val="1589942418"/>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53E7A"/>
                </a:solidFill>
                <a:latin typeface="+mn-lt"/>
              </a:defRPr>
            </a:pPr>
            <a:endParaRPr lang="en-US"/>
          </a:p>
        </c:txPr>
        <c:crossAx val="884870149"/>
        <c:crosses val="autoZero"/>
        <c:auto val="1"/>
        <c:lblAlgn val="ctr"/>
        <c:lblOffset val="100"/>
        <c:noMultiLvlLbl val="1"/>
      </c:catAx>
      <c:valAx>
        <c:axId val="884870149"/>
        <c:scaling>
          <c:orientation val="minMax"/>
        </c:scaling>
        <c:delete val="0"/>
        <c:axPos val="l"/>
        <c:majorGridlines>
          <c:spPr>
            <a:ln>
              <a:noFill/>
            </a:ln>
          </c:spPr>
        </c:majorGridlines>
        <c:minorGridlines>
          <c:spPr>
            <a:ln>
              <a:noFill/>
            </a:ln>
          </c:spPr>
        </c:minorGridlines>
        <c:title>
          <c:tx>
            <c:rich>
              <a:bodyPr/>
              <a:lstStyle/>
              <a:p>
                <a:pPr lvl="0">
                  <a:defRPr b="0">
                    <a:solidFill>
                      <a:srgbClr val="153E7A"/>
                    </a:solidFill>
                    <a:latin typeface="+mn-lt"/>
                  </a:defRPr>
                </a:pPr>
                <a:r>
                  <a:rPr lang="en-GB" b="0">
                    <a:solidFill>
                      <a:srgbClr val="153E7A"/>
                    </a:solidFill>
                    <a:latin typeface="+mn-lt"/>
                  </a:rPr>
                  <a:t>Total Value of Identified Financial Crime </a:t>
                </a:r>
              </a:p>
            </c:rich>
          </c:tx>
          <c:overlay val="0"/>
        </c:title>
        <c:numFmt formatCode="[$£]#,##0" sourceLinked="0"/>
        <c:majorTickMark val="none"/>
        <c:minorTickMark val="none"/>
        <c:tickLblPos val="nextTo"/>
        <c:spPr>
          <a:ln/>
        </c:spPr>
        <c:txPr>
          <a:bodyPr/>
          <a:lstStyle/>
          <a:p>
            <a:pPr lvl="0">
              <a:defRPr b="0">
                <a:solidFill>
                  <a:srgbClr val="153E7A"/>
                </a:solidFill>
                <a:latin typeface="+mn-lt"/>
              </a:defRPr>
            </a:pPr>
            <a:endParaRPr lang="en-US"/>
          </a:p>
        </c:txPr>
        <c:crossAx val="1589942418"/>
        <c:crosses val="autoZero"/>
        <c:crossBetween val="between"/>
      </c:valAx>
      <c:catAx>
        <c:axId val="446432679"/>
        <c:scaling>
          <c:orientation val="minMax"/>
        </c:scaling>
        <c:delete val="1"/>
        <c:axPos val="b"/>
        <c:numFmt formatCode="General" sourceLinked="1"/>
        <c:majorTickMark val="none"/>
        <c:minorTickMark val="none"/>
        <c:tickLblPos val="nextTo"/>
        <c:crossAx val="1084700077"/>
        <c:crosses val="autoZero"/>
        <c:auto val="1"/>
        <c:lblAlgn val="ctr"/>
        <c:lblOffset val="100"/>
        <c:noMultiLvlLbl val="1"/>
      </c:catAx>
      <c:valAx>
        <c:axId val="1084700077"/>
        <c:scaling>
          <c:orientation val="minMax"/>
        </c:scaling>
        <c:delete val="0"/>
        <c:axPos val="r"/>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lang="en-GB"/>
              </a:p>
            </c:rich>
          </c:tx>
          <c:overlay val="0"/>
        </c:title>
        <c:numFmt formatCode="0%" sourceLinked="1"/>
        <c:majorTickMark val="none"/>
        <c:minorTickMark val="none"/>
        <c:tickLblPos val="nextTo"/>
        <c:spPr>
          <a:ln/>
        </c:spPr>
        <c:txPr>
          <a:bodyPr/>
          <a:lstStyle/>
          <a:p>
            <a:pPr lvl="0">
              <a:defRPr b="0">
                <a:solidFill>
                  <a:srgbClr val="153E7A"/>
                </a:solidFill>
                <a:latin typeface="+mn-lt"/>
              </a:defRPr>
            </a:pPr>
            <a:endParaRPr lang="en-US"/>
          </a:p>
        </c:txPr>
        <c:crossAx val="446432679"/>
        <c:crosses val="max"/>
        <c:crossBetween val="between"/>
      </c:valAx>
    </c:plotArea>
    <c:legend>
      <c:legendPos val="b"/>
      <c:overlay val="0"/>
      <c:txPr>
        <a:bodyPr/>
        <a:lstStyle/>
        <a:p>
          <a:pPr lvl="0">
            <a:defRPr b="0">
              <a:solidFill>
                <a:srgbClr val="153E7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53E7A"/>
                </a:solidFill>
                <a:latin typeface="+mn-lt"/>
              </a:defRPr>
            </a:pPr>
            <a:r>
              <a:rPr lang="en-GB" b="0">
                <a:solidFill>
                  <a:srgbClr val="153E7A"/>
                </a:solidFill>
                <a:latin typeface="+mn-lt"/>
              </a:rPr>
              <a:t>QA Scores over Time</a:t>
            </a:r>
          </a:p>
        </c:rich>
      </c:tx>
      <c:overlay val="0"/>
    </c:title>
    <c:autoTitleDeleted val="0"/>
    <c:plotArea>
      <c:layout/>
      <c:lineChart>
        <c:grouping val="standard"/>
        <c:varyColors val="0"/>
        <c:ser>
          <c:idx val="0"/>
          <c:order val="0"/>
          <c:tx>
            <c:strRef>
              <c:f>'QA Scores over Time'!$B$4</c:f>
              <c:strCache>
                <c:ptCount val="1"/>
                <c:pt idx="0">
                  <c:v>QA Score</c:v>
                </c:pt>
              </c:strCache>
            </c:strRef>
          </c:tx>
          <c:spPr>
            <a:ln cmpd="sng">
              <a:solidFill>
                <a:srgbClr val="4285F4"/>
              </a:solidFill>
            </a:ln>
          </c:spPr>
          <c:marker>
            <c:symbol val="none"/>
          </c:marker>
          <c:dPt>
            <c:idx val="7"/>
            <c:bubble3D val="0"/>
            <c:extLst>
              <c:ext xmlns:c16="http://schemas.microsoft.com/office/drawing/2014/chart" uri="{C3380CC4-5D6E-409C-BE32-E72D297353CC}">
                <c16:uniqueId val="{00000000-1CF3-9641-B13C-9066320A6E0F}"/>
              </c:ext>
            </c:extLst>
          </c:dPt>
          <c:cat>
            <c:strRef>
              <c:f>'QA Scores over Time'!$A$5:$A$16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'QA Scores over Time'!$B$5:$B$16</c:f>
              <c:numCache>
                <c:formatCode>General</c:formatCode>
                <c:ptCount val="12"/>
                <c:pt idx="0">
                  <c:v>50</c:v>
                </c:pt>
                <c:pt idx="1">
                  <c:v>53</c:v>
                </c:pt>
                <c:pt idx="2">
                  <c:v>56</c:v>
                </c:pt>
                <c:pt idx="3">
                  <c:v>58</c:v>
                </c:pt>
                <c:pt idx="4">
                  <c:v>70</c:v>
                </c:pt>
                <c:pt idx="5">
                  <c:v>85</c:v>
                </c:pt>
                <c:pt idx="6">
                  <c:v>90</c:v>
                </c:pt>
                <c:pt idx="7">
                  <c:v>90</c:v>
                </c:pt>
                <c:pt idx="8">
                  <c:v>90</c:v>
                </c:pt>
                <c:pt idx="9">
                  <c:v>92</c:v>
                </c:pt>
                <c:pt idx="10">
                  <c:v>94</c:v>
                </c:pt>
                <c:pt idx="11">
                  <c:v>95</c:v>
                </c:pt>
              </c:numCache>
            </c:numRef>
          </c:val>
          <c:smooth val="0"/>
          <c:extLst>
            <c:ext xmlns:c16="http://schemas.microsoft.com/office/drawing/2014/chart" uri="{C3380CC4-5D6E-409C-BE32-E72D297353CC}">
              <c16:uniqueId val="{00000001-1CF3-9641-B13C-9066320A6E0F}"/>
            </c:ext>
          </c:extLst>
        </c:ser>
        <c:dLbls>
          <c:showLegendKey val="0"/>
          <c:showVal val="0"/>
          <c:showCatName val="0"/>
          <c:showSerName val="0"/>
          <c:showPercent val="0"/>
          <c:showBubbleSize val="0"/>
        </c:dLbls>
        <c:smooth val="0"/>
        <c:axId val="189751824"/>
        <c:axId val="1852334553"/>
      </c:lineChart>
      <c:catAx>
        <c:axId val="189751824"/>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53E7A"/>
                </a:solidFill>
                <a:latin typeface="+mn-lt"/>
              </a:defRPr>
            </a:pPr>
            <a:endParaRPr lang="en-US"/>
          </a:p>
        </c:txPr>
        <c:crossAx val="1852334553"/>
        <c:crosses val="autoZero"/>
        <c:auto val="1"/>
        <c:lblAlgn val="ctr"/>
        <c:lblOffset val="100"/>
        <c:noMultiLvlLbl val="1"/>
      </c:catAx>
      <c:valAx>
        <c:axId val="1852334553"/>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153E7A"/>
                    </a:solidFill>
                    <a:latin typeface="+mn-lt"/>
                  </a:defRPr>
                </a:pPr>
                <a:r>
                  <a:rPr lang="en-GB" b="0">
                    <a:solidFill>
                      <a:srgbClr val="153E7A"/>
                    </a:solidFill>
                    <a:latin typeface="+mn-lt"/>
                  </a:rPr>
                  <a:t>QA Score</a:t>
                </a:r>
              </a:p>
            </c:rich>
          </c:tx>
          <c:overlay val="0"/>
        </c:title>
        <c:numFmt formatCode="General" sourceLinked="1"/>
        <c:majorTickMark val="none"/>
        <c:minorTickMark val="none"/>
        <c:tickLblPos val="nextTo"/>
        <c:spPr>
          <a:ln/>
        </c:spPr>
        <c:txPr>
          <a:bodyPr/>
          <a:lstStyle/>
          <a:p>
            <a:pPr lvl="0">
              <a:defRPr b="0">
                <a:solidFill>
                  <a:srgbClr val="1F3E7A"/>
                </a:solidFill>
                <a:latin typeface="+mn-lt"/>
              </a:defRPr>
            </a:pPr>
            <a:endParaRPr lang="en-US"/>
          </a:p>
        </c:txPr>
        <c:crossAx val="189751824"/>
        <c:crosses val="autoZero"/>
        <c:crossBetween val="between"/>
      </c:valAx>
    </c:plotArea>
    <c:plotVisOnly val="1"/>
    <c:dispBlanksAs val="zero"/>
    <c:showDLblsOverMax val="1"/>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53E7A"/>
                </a:solidFill>
                <a:latin typeface="+mn-lt"/>
              </a:defRPr>
            </a:pPr>
            <a:r>
              <a:rPr lang="en-GB" b="0">
                <a:solidFill>
                  <a:srgbClr val="153E7A"/>
                </a:solidFill>
                <a:latin typeface="+mn-lt"/>
              </a:rPr>
              <a:t>SARs per 1k Customers  </a:t>
            </a:r>
          </a:p>
        </c:rich>
      </c:tx>
      <c:overlay val="0"/>
    </c:title>
    <c:autoTitleDeleted val="0"/>
    <c:plotArea>
      <c:layout/>
      <c:barChart>
        <c:barDir val="col"/>
        <c:grouping val="clustered"/>
        <c:varyColors val="1"/>
        <c:ser>
          <c:idx val="0"/>
          <c:order val="0"/>
          <c:tx>
            <c:strRef>
              <c:f>'SARs per 1k customers'!$D$6</c:f>
              <c:strCache>
                <c:ptCount val="1"/>
                <c:pt idx="0">
                  <c:v>SARs/1k customers</c:v>
                </c:pt>
              </c:strCache>
            </c:strRef>
          </c:tx>
          <c:spPr>
            <a:solidFill>
              <a:srgbClr val="0062F5"/>
            </a:solidFill>
            <a:ln cmpd="sng">
              <a:noFill/>
            </a:ln>
          </c:spPr>
          <c:invertIfNegative val="1"/>
          <c:cat>
            <c:strRef>
              <c:f>'SARs per 1k customers'!$A$7:$A$18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'SARs per 1k customers'!$D$7:$D$18</c:f>
              <c:numCache>
                <c:formatCode>0.0</c:formatCode>
                <c:ptCount val="12"/>
                <c:pt idx="0">
                  <c:v>0.1</c:v>
                </c:pt>
                <c:pt idx="1">
                  <c:v>0.16666666666666666</c:v>
                </c:pt>
                <c:pt idx="2">
                  <c:v>0.24000000000000002</c:v>
                </c:pt>
                <c:pt idx="3">
                  <c:v>0.27</c:v>
                </c:pt>
                <c:pt idx="4">
                  <c:v>0.35714285714285715</c:v>
                </c:pt>
                <c:pt idx="5">
                  <c:v>0.34782608695652178</c:v>
                </c:pt>
                <c:pt idx="6">
                  <c:v>0.25531914893617019</c:v>
                </c:pt>
                <c:pt idx="7">
                  <c:v>0.35416666666666669</c:v>
                </c:pt>
                <c:pt idx="8">
                  <c:v>0.36799999999999999</c:v>
                </c:pt>
                <c:pt idx="9">
                  <c:v>0.58411214953271029</c:v>
                </c:pt>
                <c:pt idx="10">
                  <c:v>1.699524133242692</c:v>
                </c:pt>
                <c:pt idx="11">
                  <c:v>1.5555555555555554</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0-BCF8-754D-8F6F-E201CBBAAC84}"/>
            </c:ext>
          </c:extLst>
        </c:ser>
        <c:dLbls>
          <c:showLegendKey val="0"/>
          <c:showVal val="0"/>
          <c:showCatName val="0"/>
          <c:showSerName val="0"/>
          <c:showPercent val="0"/>
          <c:showBubbleSize val="0"/>
        </c:dLbls>
        <c:gapWidth val="150"/>
        <c:axId val="1142441206"/>
        <c:axId val="1340099927"/>
      </c:barChart>
      <c:catAx>
        <c:axId val="1142441206"/>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53E7A"/>
                </a:solidFill>
                <a:latin typeface="+mn-lt"/>
              </a:defRPr>
            </a:pPr>
            <a:endParaRPr lang="en-US"/>
          </a:p>
        </c:txPr>
        <c:crossAx val="1340099927"/>
        <c:crosses val="autoZero"/>
        <c:auto val="1"/>
        <c:lblAlgn val="ctr"/>
        <c:lblOffset val="100"/>
        <c:noMultiLvlLbl val="1"/>
      </c:catAx>
      <c:valAx>
        <c:axId val="1340099927"/>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153E7A"/>
                    </a:solidFill>
                    <a:latin typeface="+mn-lt"/>
                  </a:defRPr>
                </a:pPr>
                <a:r>
                  <a:rPr lang="en-GB" b="0">
                    <a:solidFill>
                      <a:srgbClr val="153E7A"/>
                    </a:solidFill>
                    <a:latin typeface="+mn-lt"/>
                  </a:rPr>
                  <a:t>SARs per 1k Customers</a:t>
                </a:r>
              </a:p>
            </c:rich>
          </c:tx>
          <c:overlay val="0"/>
        </c:title>
        <c:numFmt formatCode="0.0" sourceLinked="1"/>
        <c:majorTickMark val="none"/>
        <c:minorTickMark val="none"/>
        <c:tickLblPos val="nextTo"/>
        <c:spPr>
          <a:ln/>
        </c:spPr>
        <c:txPr>
          <a:bodyPr/>
          <a:lstStyle/>
          <a:p>
            <a:pPr lvl="0">
              <a:defRPr b="0">
                <a:solidFill>
                  <a:srgbClr val="153E7A"/>
                </a:solidFill>
                <a:latin typeface="+mn-lt"/>
              </a:defRPr>
            </a:pPr>
            <a:endParaRPr lang="en-US"/>
          </a:p>
        </c:txPr>
        <c:crossAx val="1142441206"/>
        <c:crosses val="autoZero"/>
        <c:crossBetween val="between"/>
        <c:majorUnit val="0.2"/>
      </c:valAx>
    </c:plotArea>
    <c:plotVisOnly val="1"/>
    <c:dispBlanksAs val="zero"/>
    <c:showDLblsOverMax val="1"/>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53E7A"/>
                </a:solidFill>
                <a:latin typeface="+mn-lt"/>
              </a:defRPr>
            </a:pPr>
            <a:r>
              <a:rPr lang="en-GB" b="0">
                <a:solidFill>
                  <a:srgbClr val="153E7A"/>
                </a:solidFill>
                <a:latin typeface="+mn-lt"/>
              </a:rPr>
              <a:t>SARs by Crime Type</a:t>
            </a:r>
          </a:p>
        </c:rich>
      </c:tx>
      <c:overlay val="0"/>
    </c:title>
    <c:autoTitleDeleted val="0"/>
    <c:plotArea>
      <c:layout/>
      <c:barChart>
        <c:barDir val="col"/>
        <c:grouping val="stacked"/>
        <c:varyColors val="1"/>
        <c:ser>
          <c:idx val="0"/>
          <c:order val="0"/>
          <c:tx>
            <c:strRef>
              <c:f>'SARs by Crime Type'!$C$6</c:f>
              <c:strCache>
                <c:ptCount val="1"/>
                <c:pt idx="0">
                  <c:v>Money Laundering</c:v>
                </c:pt>
              </c:strCache>
            </c:strRef>
          </c:tx>
          <c:spPr>
            <a:solidFill>
              <a:srgbClr val="0062F5"/>
            </a:solidFill>
            <a:ln cmpd="sng">
              <a:noFill/>
            </a:ln>
          </c:spPr>
          <c:invertIfNegative val="1"/>
          <c:cat>
            <c:strRef>
              <c:f>'SARs by Crime Type'!$A$7:$A$18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'SARs by Crime Type'!$C$7:$C$18</c:f>
              <c:numCache>
                <c:formatCode>General</c:formatCode>
                <c:ptCount val="12"/>
                <c:pt idx="0">
                  <c:v>90</c:v>
                </c:pt>
                <c:pt idx="1">
                  <c:v>200</c:v>
                </c:pt>
                <c:pt idx="2">
                  <c:v>300</c:v>
                </c:pt>
                <c:pt idx="3">
                  <c:v>400</c:v>
                </c:pt>
                <c:pt idx="4">
                  <c:v>580</c:v>
                </c:pt>
                <c:pt idx="5">
                  <c:v>760</c:v>
                </c:pt>
                <c:pt idx="6">
                  <c:v>540</c:v>
                </c:pt>
                <c:pt idx="7">
                  <c:v>810</c:v>
                </c:pt>
                <c:pt idx="8">
                  <c:v>850</c:v>
                </c:pt>
                <c:pt idx="9">
                  <c:v>1200</c:v>
                </c:pt>
                <c:pt idx="10">
                  <c:v>3500</c:v>
                </c:pt>
                <c:pt idx="11">
                  <c:v>4000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0-394C-2F47-B7E9-8F90C575DE60}"/>
            </c:ext>
          </c:extLst>
        </c:ser>
        <c:ser>
          <c:idx val="1"/>
          <c:order val="1"/>
          <c:tx>
            <c:strRef>
              <c:f>'SARs by Crime Type'!$D$6</c:f>
              <c:strCache>
                <c:ptCount val="1"/>
                <c:pt idx="0">
                  <c:v>Terrorist Financing</c:v>
                </c:pt>
              </c:strCache>
            </c:strRef>
          </c:tx>
          <c:spPr>
            <a:solidFill>
              <a:srgbClr val="23FBB3"/>
            </a:solidFill>
            <a:ln cmpd="sng">
              <a:noFill/>
            </a:ln>
          </c:spPr>
          <c:invertIfNegative val="1"/>
          <c:cat>
            <c:strRef>
              <c:f>'SARs by Crime Type'!$A$7:$A$18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'SARs by Crime Type'!$D$7:$D$18</c:f>
              <c:numCache>
                <c:formatCode>General</c:formatCode>
                <c:ptCount val="12"/>
                <c:pt idx="0">
                  <c:v>2</c:v>
                </c:pt>
                <c:pt idx="1">
                  <c:v>4</c:v>
                </c:pt>
                <c:pt idx="2">
                  <c:v>6</c:v>
                </c:pt>
                <c:pt idx="3">
                  <c:v>8</c:v>
                </c:pt>
                <c:pt idx="4">
                  <c:v>2</c:v>
                </c:pt>
                <c:pt idx="5">
                  <c:v>1</c:v>
                </c:pt>
                <c:pt idx="6">
                  <c:v>0</c:v>
                </c:pt>
                <c:pt idx="7">
                  <c:v>5</c:v>
                </c:pt>
                <c:pt idx="8">
                  <c:v>0</c:v>
                </c:pt>
                <c:pt idx="9">
                  <c:v>1</c:v>
                </c:pt>
                <c:pt idx="10">
                  <c:v>2</c:v>
                </c:pt>
                <c:pt idx="11">
                  <c:v>3</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1-394C-2F47-B7E9-8F90C575DE60}"/>
            </c:ext>
          </c:extLst>
        </c:ser>
        <c:ser>
          <c:idx val="2"/>
          <c:order val="2"/>
          <c:tx>
            <c:strRef>
              <c:f>'SARs by Crime Type'!$E$6</c:f>
              <c:strCache>
                <c:ptCount val="1"/>
                <c:pt idx="0">
                  <c:v>Sexual Exploitation</c:v>
                </c:pt>
              </c:strCache>
            </c:strRef>
          </c:tx>
          <c:spPr>
            <a:solidFill>
              <a:srgbClr val="DB426B"/>
            </a:solidFill>
            <a:ln cmpd="sng">
              <a:noFill/>
            </a:ln>
          </c:spPr>
          <c:invertIfNegative val="1"/>
          <c:cat>
            <c:strRef>
              <c:f>'SARs by Crime Type'!$A$7:$A$18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'SARs by Crime Type'!$E$7:$E$18</c:f>
              <c:numCache>
                <c:formatCode>General</c:formatCode>
                <c:ptCount val="12"/>
                <c:pt idx="0">
                  <c:v>1</c:v>
                </c:pt>
                <c:pt idx="1">
                  <c:v>1</c:v>
                </c:pt>
                <c:pt idx="2">
                  <c:v>4</c:v>
                </c:pt>
                <c:pt idx="3">
                  <c:v>7</c:v>
                </c:pt>
                <c:pt idx="4">
                  <c:v>12</c:v>
                </c:pt>
                <c:pt idx="5">
                  <c:v>2</c:v>
                </c:pt>
                <c:pt idx="6">
                  <c:v>5</c:v>
                </c:pt>
                <c:pt idx="7">
                  <c:v>4</c:v>
                </c:pt>
                <c:pt idx="8">
                  <c:v>7</c:v>
                </c:pt>
                <c:pt idx="9">
                  <c:v>10</c:v>
                </c:pt>
                <c:pt idx="10">
                  <c:v>20</c:v>
                </c:pt>
                <c:pt idx="11">
                  <c:v>35</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2-394C-2F47-B7E9-8F90C575DE60}"/>
            </c:ext>
          </c:extLst>
        </c:ser>
        <c:ser>
          <c:idx val="3"/>
          <c:order val="3"/>
          <c:tx>
            <c:strRef>
              <c:f>'SARs by Crime Type'!$F$6</c:f>
              <c:strCache>
                <c:ptCount val="1"/>
                <c:pt idx="0">
                  <c:v>Human Trafficking</c:v>
                </c:pt>
              </c:strCache>
            </c:strRef>
          </c:tx>
          <c:spPr>
            <a:solidFill>
              <a:srgbClr val="7A7AFF"/>
            </a:solidFill>
            <a:ln cmpd="sng">
              <a:noFill/>
            </a:ln>
          </c:spPr>
          <c:invertIfNegative val="1"/>
          <c:cat>
            <c:strRef>
              <c:f>'SARs by Crime Type'!$A$7:$A$18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'SARs by Crime Type'!$F$7:$F$18</c:f>
              <c:numCache>
                <c:formatCode>General</c:formatCode>
                <c:ptCount val="12"/>
                <c:pt idx="0">
                  <c:v>4</c:v>
                </c:pt>
                <c:pt idx="1">
                  <c:v>3</c:v>
                </c:pt>
                <c:pt idx="2">
                  <c:v>7</c:v>
                </c:pt>
                <c:pt idx="3">
                  <c:v>8</c:v>
                </c:pt>
                <c:pt idx="4">
                  <c:v>7</c:v>
                </c:pt>
                <c:pt idx="5">
                  <c:v>4</c:v>
                </c:pt>
                <c:pt idx="6">
                  <c:v>15</c:v>
                </c:pt>
                <c:pt idx="7">
                  <c:v>21</c:v>
                </c:pt>
                <c:pt idx="8">
                  <c:v>32</c:v>
                </c:pt>
                <c:pt idx="9">
                  <c:v>43</c:v>
                </c:pt>
                <c:pt idx="10">
                  <c:v>56</c:v>
                </c:pt>
                <c:pt idx="11">
                  <c:v>100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3-394C-2F47-B7E9-8F90C575DE60}"/>
            </c:ext>
          </c:extLst>
        </c:ser>
        <c:ser>
          <c:idx val="4"/>
          <c:order val="4"/>
          <c:tx>
            <c:strRef>
              <c:f>'SARs by Crime Type'!$G$6</c:f>
              <c:strCache>
                <c:ptCount val="1"/>
                <c:pt idx="0">
                  <c:v>Money Muling</c:v>
                </c:pt>
              </c:strCache>
            </c:strRef>
          </c:tx>
          <c:spPr>
            <a:solidFill>
              <a:srgbClr val="47EB47"/>
            </a:solidFill>
            <a:ln cmpd="sng">
              <a:noFill/>
            </a:ln>
          </c:spPr>
          <c:invertIfNegative val="1"/>
          <c:cat>
            <c:strRef>
              <c:f>'SARs by Crime Type'!$A$7:$A$18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'SARs by Crime Type'!$G$7:$G$18</c:f>
              <c:numCache>
                <c:formatCode>General</c:formatCode>
                <c:ptCount val="12"/>
                <c:pt idx="0">
                  <c:v>2</c:v>
                </c:pt>
                <c:pt idx="1">
                  <c:v>22</c:v>
                </c:pt>
                <c:pt idx="2">
                  <c:v>43</c:v>
                </c:pt>
                <c:pt idx="3">
                  <c:v>56</c:v>
                </c:pt>
                <c:pt idx="4">
                  <c:v>12</c:v>
                </c:pt>
                <c:pt idx="5">
                  <c:v>12</c:v>
                </c:pt>
                <c:pt idx="6">
                  <c:v>35</c:v>
                </c:pt>
                <c:pt idx="7">
                  <c:v>5</c:v>
                </c:pt>
                <c:pt idx="8">
                  <c:v>20</c:v>
                </c:pt>
                <c:pt idx="9">
                  <c:v>100</c:v>
                </c:pt>
                <c:pt idx="10">
                  <c:v>80</c:v>
                </c:pt>
                <c:pt idx="11">
                  <c:v>60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4-394C-2F47-B7E9-8F90C575DE60}"/>
            </c:ext>
          </c:extLst>
        </c:ser>
        <c:ser>
          <c:idx val="5"/>
          <c:order val="5"/>
          <c:tx>
            <c:strRef>
              <c:f>'SARs by Crime Type'!$H$6</c:f>
              <c:strCache>
                <c:ptCount val="1"/>
                <c:pt idx="0">
                  <c:v>Fraud</c:v>
                </c:pt>
              </c:strCache>
            </c:strRef>
          </c:tx>
          <c:spPr>
            <a:solidFill>
              <a:srgbClr val="F5E400"/>
            </a:solidFill>
            <a:ln cmpd="sng">
              <a:noFill/>
            </a:ln>
          </c:spPr>
          <c:invertIfNegative val="1"/>
          <c:cat>
            <c:strRef>
              <c:f>'SARs by Crime Type'!$A$7:$A$18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'SARs by Crime Type'!$H$7:$H$18</c:f>
              <c:numCache>
                <c:formatCode>General</c:formatCode>
                <c:ptCount val="12"/>
                <c:pt idx="0">
                  <c:v>1</c:v>
                </c:pt>
                <c:pt idx="1">
                  <c:v>20</c:v>
                </c:pt>
                <c:pt idx="2">
                  <c:v>60</c:v>
                </c:pt>
                <c:pt idx="3">
                  <c:v>61</c:v>
                </c:pt>
                <c:pt idx="4">
                  <c:v>137</c:v>
                </c:pt>
                <c:pt idx="5">
                  <c:v>21</c:v>
                </c:pt>
                <c:pt idx="6">
                  <c:v>5</c:v>
                </c:pt>
                <c:pt idx="7">
                  <c:v>5</c:v>
                </c:pt>
                <c:pt idx="8">
                  <c:v>11</c:v>
                </c:pt>
                <c:pt idx="9">
                  <c:v>146</c:v>
                </c:pt>
                <c:pt idx="10">
                  <c:v>842</c:v>
                </c:pt>
                <c:pt idx="11">
                  <c:v>2</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5-394C-2F47-B7E9-8F90C575DE60}"/>
            </c:ext>
          </c:extLst>
        </c:ser>
        <c:dLbls>
          <c:showLegendKey val="0"/>
          <c:showVal val="0"/>
          <c:showCatName val="0"/>
          <c:showSerName val="0"/>
          <c:showPercent val="0"/>
          <c:showBubbleSize val="0"/>
        </c:dLbls>
        <c:gapWidth val="150"/>
        <c:overlap val="100"/>
        <c:axId val="274118845"/>
        <c:axId val="460758357"/>
      </c:barChart>
      <c:catAx>
        <c:axId val="274118845"/>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53E7A"/>
                </a:solidFill>
                <a:latin typeface="+mn-lt"/>
              </a:defRPr>
            </a:pPr>
            <a:endParaRPr lang="en-US"/>
          </a:p>
        </c:txPr>
        <c:crossAx val="460758357"/>
        <c:crosses val="autoZero"/>
        <c:auto val="1"/>
        <c:lblAlgn val="ctr"/>
        <c:lblOffset val="100"/>
        <c:noMultiLvlLbl val="1"/>
      </c:catAx>
      <c:valAx>
        <c:axId val="460758357"/>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1F3E7A"/>
                    </a:solidFill>
                    <a:latin typeface="+mn-lt"/>
                  </a:defRPr>
                </a:pPr>
                <a:r>
                  <a:rPr lang="en-GB" b="0">
                    <a:solidFill>
                      <a:srgbClr val="1F3E7A"/>
                    </a:solidFill>
                    <a:latin typeface="+mn-lt"/>
                  </a:rPr>
                  <a:t>Number of SARs</a:t>
                </a:r>
              </a:p>
            </c:rich>
          </c:tx>
          <c:overlay val="0"/>
        </c:title>
        <c:numFmt formatCode="#,##0" sourceLinked="0"/>
        <c:majorTickMark val="none"/>
        <c:minorTickMark val="none"/>
        <c:tickLblPos val="nextTo"/>
        <c:spPr>
          <a:ln/>
        </c:spPr>
        <c:txPr>
          <a:bodyPr/>
          <a:lstStyle/>
          <a:p>
            <a:pPr lvl="0">
              <a:defRPr b="0">
                <a:solidFill>
                  <a:srgbClr val="153E7A"/>
                </a:solidFill>
                <a:latin typeface="+mn-lt"/>
              </a:defRPr>
            </a:pPr>
            <a:endParaRPr lang="en-US"/>
          </a:p>
        </c:txPr>
        <c:crossAx val="274118845"/>
        <c:crosses val="autoZero"/>
        <c:crossBetween val="between"/>
      </c:valAx>
    </c:plotArea>
    <c:legend>
      <c:legendPos val="b"/>
      <c:overlay val="0"/>
      <c:txPr>
        <a:bodyPr/>
        <a:lstStyle/>
        <a:p>
          <a:pPr lvl="0">
            <a:defRPr b="0">
              <a:solidFill>
                <a:srgbClr val="153E7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53E7A"/>
                </a:solidFill>
                <a:latin typeface="+mn-lt"/>
              </a:defRPr>
            </a:pPr>
            <a:r>
              <a:rPr lang="en-GB" b="0">
                <a:solidFill>
                  <a:srgbClr val="153E7A"/>
                </a:solidFill>
                <a:latin typeface="+mn-lt"/>
              </a:rPr>
              <a:t>Fraud Losses by Business Area</a:t>
            </a:r>
          </a:p>
        </c:rich>
      </c:tx>
      <c:overlay val="0"/>
    </c:title>
    <c:autoTitleDeleted val="0"/>
    <c:plotArea>
      <c:layout/>
      <c:lineChart>
        <c:grouping val="standard"/>
        <c:varyColors val="1"/>
        <c:ser>
          <c:idx val="0"/>
          <c:order val="0"/>
          <c:tx>
            <c:strRef>
              <c:f>'Fraud MI'!$B$5</c:f>
              <c:strCache>
                <c:ptCount val="1"/>
                <c:pt idx="0">
                  <c:v>Business Area 1 </c:v>
                </c:pt>
              </c:strCache>
            </c:strRef>
          </c:tx>
          <c:spPr>
            <a:ln cmpd="sng">
              <a:solidFill>
                <a:srgbClr val="0062F5">
                  <a:alpha val="100000"/>
                </a:srgbClr>
              </a:solidFill>
            </a:ln>
          </c:spPr>
          <c:marker>
            <c:symbol val="none"/>
          </c:marker>
          <c:cat>
            <c:strRef>
              <c:f>'Fraud MI'!$A$6:$A$17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'Fraud MI'!$B$6:$B$17</c:f>
              <c:numCache>
                <c:formatCode>General</c:formatCode>
                <c:ptCount val="12"/>
                <c:pt idx="0">
                  <c:v>4</c:v>
                </c:pt>
                <c:pt idx="1">
                  <c:v>5</c:v>
                </c:pt>
                <c:pt idx="2">
                  <c:v>4</c:v>
                </c:pt>
                <c:pt idx="3">
                  <c:v>7</c:v>
                </c:pt>
                <c:pt idx="4">
                  <c:v>5</c:v>
                </c:pt>
                <c:pt idx="5">
                  <c:v>6</c:v>
                </c:pt>
                <c:pt idx="6">
                  <c:v>8</c:v>
                </c:pt>
                <c:pt idx="7">
                  <c:v>7</c:v>
                </c:pt>
                <c:pt idx="8">
                  <c:v>6</c:v>
                </c:pt>
                <c:pt idx="9">
                  <c:v>6</c:v>
                </c:pt>
                <c:pt idx="10">
                  <c:v>5</c:v>
                </c:pt>
                <c:pt idx="11">
                  <c:v>4</c:v>
                </c:pt>
              </c:numCache>
            </c:numRef>
          </c:val>
          <c:smooth val="0"/>
          <c:extLst>
            <c:ext xmlns:c16="http://schemas.microsoft.com/office/drawing/2014/chart" uri="{C3380CC4-5D6E-409C-BE32-E72D297353CC}">
              <c16:uniqueId val="{00000000-46C8-6045-B4A0-A6F998516C74}"/>
            </c:ext>
          </c:extLst>
        </c:ser>
        <c:ser>
          <c:idx val="1"/>
          <c:order val="1"/>
          <c:tx>
            <c:strRef>
              <c:f>'Fraud MI'!$C$5</c:f>
              <c:strCache>
                <c:ptCount val="1"/>
                <c:pt idx="0">
                  <c:v>Business Area 2</c:v>
                </c:pt>
              </c:strCache>
            </c:strRef>
          </c:tx>
          <c:spPr>
            <a:ln cmpd="sng">
              <a:solidFill>
                <a:srgbClr val="23FBB3">
                  <a:alpha val="100000"/>
                </a:srgbClr>
              </a:solidFill>
            </a:ln>
          </c:spPr>
          <c:marker>
            <c:symbol val="none"/>
          </c:marker>
          <c:cat>
            <c:strRef>
              <c:f>'Fraud MI'!$A$6:$A$17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'Fraud MI'!$C$6:$C$17</c:f>
              <c:numCache>
                <c:formatCode>General</c:formatCode>
                <c:ptCount val="12"/>
                <c:pt idx="0">
                  <c:v>10</c:v>
                </c:pt>
                <c:pt idx="1">
                  <c:v>11</c:v>
                </c:pt>
                <c:pt idx="2">
                  <c:v>13</c:v>
                </c:pt>
                <c:pt idx="3">
                  <c:v>9</c:v>
                </c:pt>
                <c:pt idx="4">
                  <c:v>10</c:v>
                </c:pt>
                <c:pt idx="5">
                  <c:v>12</c:v>
                </c:pt>
                <c:pt idx="6">
                  <c:v>11</c:v>
                </c:pt>
                <c:pt idx="7">
                  <c:v>14</c:v>
                </c:pt>
                <c:pt idx="8">
                  <c:v>10</c:v>
                </c:pt>
                <c:pt idx="9">
                  <c:v>11</c:v>
                </c:pt>
                <c:pt idx="10">
                  <c:v>10</c:v>
                </c:pt>
                <c:pt idx="11">
                  <c:v>9</c:v>
                </c:pt>
              </c:numCache>
            </c:numRef>
          </c:val>
          <c:smooth val="0"/>
          <c:extLst>
            <c:ext xmlns:c16="http://schemas.microsoft.com/office/drawing/2014/chart" uri="{C3380CC4-5D6E-409C-BE32-E72D297353CC}">
              <c16:uniqueId val="{00000001-46C8-6045-B4A0-A6F998516C74}"/>
            </c:ext>
          </c:extLst>
        </c:ser>
        <c:ser>
          <c:idx val="2"/>
          <c:order val="2"/>
          <c:tx>
            <c:strRef>
              <c:f>'Fraud MI'!$D$5</c:f>
              <c:strCache>
                <c:ptCount val="1"/>
                <c:pt idx="0">
                  <c:v>Business Area 3</c:v>
                </c:pt>
              </c:strCache>
            </c:strRef>
          </c:tx>
          <c:spPr>
            <a:ln cmpd="sng">
              <a:solidFill>
                <a:srgbClr val="DB426B">
                  <a:alpha val="100000"/>
                </a:srgbClr>
              </a:solidFill>
            </a:ln>
          </c:spPr>
          <c:marker>
            <c:symbol val="none"/>
          </c:marker>
          <c:cat>
            <c:strRef>
              <c:f>'Fraud MI'!$A$6:$A$17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'Fraud MI'!$D$6:$D$17</c:f>
              <c:numCache>
                <c:formatCode>General</c:formatCode>
                <c:ptCount val="12"/>
                <c:pt idx="0">
                  <c:v>2</c:v>
                </c:pt>
                <c:pt idx="1">
                  <c:v>3</c:v>
                </c:pt>
                <c:pt idx="2">
                  <c:v>2</c:v>
                </c:pt>
                <c:pt idx="3">
                  <c:v>3</c:v>
                </c:pt>
                <c:pt idx="4">
                  <c:v>2</c:v>
                </c:pt>
                <c:pt idx="5">
                  <c:v>4</c:v>
                </c:pt>
                <c:pt idx="6">
                  <c:v>3</c:v>
                </c:pt>
                <c:pt idx="7">
                  <c:v>2</c:v>
                </c:pt>
                <c:pt idx="8">
                  <c:v>2.5</c:v>
                </c:pt>
                <c:pt idx="9">
                  <c:v>3</c:v>
                </c:pt>
                <c:pt idx="10">
                  <c:v>3.5</c:v>
                </c:pt>
                <c:pt idx="11">
                  <c:v>2</c:v>
                </c:pt>
              </c:numCache>
            </c:numRef>
          </c:val>
          <c:smooth val="0"/>
          <c:extLst>
            <c:ext xmlns:c16="http://schemas.microsoft.com/office/drawing/2014/chart" uri="{C3380CC4-5D6E-409C-BE32-E72D297353CC}">
              <c16:uniqueId val="{00000002-46C8-6045-B4A0-A6F998516C74}"/>
            </c:ext>
          </c:extLst>
        </c:ser>
        <c:ser>
          <c:idx val="3"/>
          <c:order val="3"/>
          <c:tx>
            <c:strRef>
              <c:f>'Fraud MI'!$E$5</c:f>
              <c:strCache>
                <c:ptCount val="1"/>
                <c:pt idx="0">
                  <c:v>Business Area 4</c:v>
                </c:pt>
              </c:strCache>
            </c:strRef>
          </c:tx>
          <c:spPr>
            <a:ln cmpd="sng">
              <a:solidFill>
                <a:srgbClr val="7A7AFF">
                  <a:alpha val="100000"/>
                </a:srgbClr>
              </a:solidFill>
            </a:ln>
          </c:spPr>
          <c:marker>
            <c:symbol val="none"/>
          </c:marker>
          <c:cat>
            <c:strRef>
              <c:f>'Fraud MI'!$A$6:$A$17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'Fraud MI'!$E$6:$E$17</c:f>
              <c:numCache>
                <c:formatCode>General</c:formatCode>
                <c:ptCount val="12"/>
                <c:pt idx="0">
                  <c:v>20</c:v>
                </c:pt>
                <c:pt idx="1">
                  <c:v>22</c:v>
                </c:pt>
                <c:pt idx="2">
                  <c:v>19</c:v>
                </c:pt>
                <c:pt idx="3">
                  <c:v>17</c:v>
                </c:pt>
                <c:pt idx="4">
                  <c:v>15</c:v>
                </c:pt>
                <c:pt idx="5">
                  <c:v>20</c:v>
                </c:pt>
                <c:pt idx="6">
                  <c:v>15</c:v>
                </c:pt>
                <c:pt idx="7">
                  <c:v>14</c:v>
                </c:pt>
                <c:pt idx="8">
                  <c:v>12</c:v>
                </c:pt>
                <c:pt idx="9">
                  <c:v>13</c:v>
                </c:pt>
                <c:pt idx="10">
                  <c:v>11</c:v>
                </c:pt>
                <c:pt idx="11">
                  <c:v>10</c:v>
                </c:pt>
              </c:numCache>
            </c:numRef>
          </c:val>
          <c:smooth val="0"/>
          <c:extLst>
            <c:ext xmlns:c16="http://schemas.microsoft.com/office/drawing/2014/chart" uri="{C3380CC4-5D6E-409C-BE32-E72D297353CC}">
              <c16:uniqueId val="{00000003-46C8-6045-B4A0-A6F998516C74}"/>
            </c:ext>
          </c:extLst>
        </c:ser>
        <c:dLbls>
          <c:showLegendKey val="0"/>
          <c:showVal val="0"/>
          <c:showCatName val="0"/>
          <c:showSerName val="0"/>
          <c:showPercent val="0"/>
          <c:showBubbleSize val="0"/>
        </c:dLbls>
        <c:smooth val="0"/>
        <c:axId val="357807433"/>
        <c:axId val="598082271"/>
      </c:lineChart>
      <c:catAx>
        <c:axId val="357807433"/>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53E7A"/>
                </a:solidFill>
                <a:latin typeface="+mn-lt"/>
              </a:defRPr>
            </a:pPr>
            <a:endParaRPr lang="en-US"/>
          </a:p>
        </c:txPr>
        <c:crossAx val="598082271"/>
        <c:crosses val="autoZero"/>
        <c:auto val="1"/>
        <c:lblAlgn val="ctr"/>
        <c:lblOffset val="100"/>
        <c:noMultiLvlLbl val="1"/>
      </c:catAx>
      <c:valAx>
        <c:axId val="598082271"/>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153E7A"/>
                    </a:solidFill>
                    <a:latin typeface="+mn-lt"/>
                  </a:defRPr>
                </a:pPr>
                <a:r>
                  <a:rPr lang="en-GB" b="0">
                    <a:solidFill>
                      <a:srgbClr val="153E7A"/>
                    </a:solidFill>
                    <a:latin typeface="+mn-lt"/>
                  </a:rPr>
                  <a:t>Fraud Loss (bps)</a:t>
                </a:r>
              </a:p>
            </c:rich>
          </c:tx>
          <c:overlay val="0"/>
        </c:title>
        <c:numFmt formatCode="General" sourceLinked="1"/>
        <c:majorTickMark val="none"/>
        <c:minorTickMark val="none"/>
        <c:tickLblPos val="nextTo"/>
        <c:spPr>
          <a:ln/>
        </c:spPr>
        <c:txPr>
          <a:bodyPr/>
          <a:lstStyle/>
          <a:p>
            <a:pPr lvl="0">
              <a:defRPr b="0">
                <a:solidFill>
                  <a:srgbClr val="153E7A"/>
                </a:solidFill>
                <a:latin typeface="+mn-lt"/>
              </a:defRPr>
            </a:pPr>
            <a:endParaRPr lang="en-US"/>
          </a:p>
        </c:txPr>
        <c:crossAx val="357807433"/>
        <c:crosses val="autoZero"/>
        <c:crossBetween val="between"/>
      </c:valAx>
    </c:plotArea>
    <c:legend>
      <c:legendPos val="b"/>
      <c:overlay val="0"/>
      <c:txPr>
        <a:bodyPr/>
        <a:lstStyle/>
        <a:p>
          <a:pPr lvl="0">
            <a:defRPr b="0">
              <a:solidFill>
                <a:srgbClr val="153E7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53E7A"/>
                </a:solidFill>
                <a:latin typeface="+mn-lt"/>
              </a:defRPr>
            </a:pPr>
            <a:r>
              <a:rPr lang="en-GB" b="0">
                <a:solidFill>
                  <a:srgbClr val="153E7A"/>
                </a:solidFill>
                <a:latin typeface="+mn-lt"/>
              </a:rPr>
              <a:t>Financial Crime Risk over Time</a:t>
            </a:r>
          </a:p>
        </c:rich>
      </c:tx>
      <c:overlay val="0"/>
    </c:title>
    <c:autoTitleDeleted val="0"/>
    <c:plotArea>
      <c:layout/>
      <c:lineChart>
        <c:grouping val="standard"/>
        <c:varyColors val="1"/>
        <c:ser>
          <c:idx val="0"/>
          <c:order val="0"/>
          <c:tx>
            <c:strRef>
              <c:f>'Financial Crime Risk over Time'!$B$5:$B$6</c:f>
              <c:strCache>
                <c:ptCount val="2"/>
                <c:pt idx="0">
                  <c:v>Financial Crime Open Incidents</c:v>
                </c:pt>
                <c:pt idx="1">
                  <c:v>Critical</c:v>
                </c:pt>
              </c:strCache>
            </c:strRef>
          </c:tx>
          <c:spPr>
            <a:ln cmpd="sng">
              <a:solidFill>
                <a:srgbClr val="DB426B">
                  <a:alpha val="100000"/>
                </a:srgbClr>
              </a:solidFill>
            </a:ln>
          </c:spPr>
          <c:marker>
            <c:symbol val="none"/>
          </c:marker>
          <c:cat>
            <c:strRef>
              <c:f>'Financial Crime Risk over Time'!$A$7:$A$18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'Financial Crime Risk over Time'!$B$7:$B$18</c:f>
              <c:numCache>
                <c:formatCode>General</c:formatCode>
                <c:ptCount val="12"/>
                <c:pt idx="0">
                  <c:v>2</c:v>
                </c:pt>
                <c:pt idx="1">
                  <c:v>1</c:v>
                </c:pt>
                <c:pt idx="2">
                  <c:v>3</c:v>
                </c:pt>
                <c:pt idx="3">
                  <c:v>2</c:v>
                </c:pt>
                <c:pt idx="4">
                  <c:v>1</c:v>
                </c:pt>
                <c:pt idx="5">
                  <c:v>2</c:v>
                </c:pt>
                <c:pt idx="6">
                  <c:v>1</c:v>
                </c:pt>
                <c:pt idx="7">
                  <c:v>2</c:v>
                </c:pt>
                <c:pt idx="8">
                  <c:v>4</c:v>
                </c:pt>
                <c:pt idx="9">
                  <c:v>2</c:v>
                </c:pt>
                <c:pt idx="10">
                  <c:v>3</c:v>
                </c:pt>
                <c:pt idx="11">
                  <c:v>1</c:v>
                </c:pt>
              </c:numCache>
            </c:numRef>
          </c:val>
          <c:smooth val="0"/>
          <c:extLst>
            <c:ext xmlns:c16="http://schemas.microsoft.com/office/drawing/2014/chart" uri="{C3380CC4-5D6E-409C-BE32-E72D297353CC}">
              <c16:uniqueId val="{00000000-A575-3C4D-829F-477AB25532E0}"/>
            </c:ext>
          </c:extLst>
        </c:ser>
        <c:ser>
          <c:idx val="1"/>
          <c:order val="1"/>
          <c:tx>
            <c:strRef>
              <c:f>'Financial Crime Risk over Time'!$C$5:$C$6</c:f>
              <c:strCache>
                <c:ptCount val="2"/>
                <c:pt idx="0">
                  <c:v>Financial Crime Open Incidents</c:v>
                </c:pt>
                <c:pt idx="1">
                  <c:v>High </c:v>
                </c:pt>
              </c:strCache>
            </c:strRef>
          </c:tx>
          <c:spPr>
            <a:ln cmpd="sng">
              <a:solidFill>
                <a:srgbClr val="7A7AFF">
                  <a:alpha val="100000"/>
                </a:srgbClr>
              </a:solidFill>
            </a:ln>
          </c:spPr>
          <c:marker>
            <c:symbol val="none"/>
          </c:marker>
          <c:cat>
            <c:strRef>
              <c:f>'Financial Crime Risk over Time'!$A$7:$A$18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'Financial Crime Risk over Time'!$C$7:$C$18</c:f>
              <c:numCache>
                <c:formatCode>General</c:formatCode>
                <c:ptCount val="12"/>
                <c:pt idx="0">
                  <c:v>3</c:v>
                </c:pt>
                <c:pt idx="1">
                  <c:v>2</c:v>
                </c:pt>
                <c:pt idx="2">
                  <c:v>2</c:v>
                </c:pt>
                <c:pt idx="3">
                  <c:v>3</c:v>
                </c:pt>
                <c:pt idx="4">
                  <c:v>1</c:v>
                </c:pt>
                <c:pt idx="5">
                  <c:v>2</c:v>
                </c:pt>
                <c:pt idx="6">
                  <c:v>2</c:v>
                </c:pt>
                <c:pt idx="7">
                  <c:v>5</c:v>
                </c:pt>
                <c:pt idx="8">
                  <c:v>3</c:v>
                </c:pt>
                <c:pt idx="9">
                  <c:v>2</c:v>
                </c:pt>
                <c:pt idx="10">
                  <c:v>1</c:v>
                </c:pt>
                <c:pt idx="11">
                  <c:v>1</c:v>
                </c:pt>
              </c:numCache>
            </c:numRef>
          </c:val>
          <c:smooth val="0"/>
          <c:extLst>
            <c:ext xmlns:c16="http://schemas.microsoft.com/office/drawing/2014/chart" uri="{C3380CC4-5D6E-409C-BE32-E72D297353CC}">
              <c16:uniqueId val="{00000001-A575-3C4D-829F-477AB25532E0}"/>
            </c:ext>
          </c:extLst>
        </c:ser>
        <c:ser>
          <c:idx val="2"/>
          <c:order val="2"/>
          <c:tx>
            <c:strRef>
              <c:f>'Financial Crime Risk over Time'!$D$5:$D$6</c:f>
              <c:strCache>
                <c:ptCount val="2"/>
                <c:pt idx="0">
                  <c:v>Financial Crime Open Incidents</c:v>
                </c:pt>
                <c:pt idx="1">
                  <c:v>Medium</c:v>
                </c:pt>
              </c:strCache>
            </c:strRef>
          </c:tx>
          <c:spPr>
            <a:ln cmpd="sng">
              <a:solidFill>
                <a:srgbClr val="0062F5">
                  <a:alpha val="100000"/>
                </a:srgbClr>
              </a:solidFill>
            </a:ln>
          </c:spPr>
          <c:marker>
            <c:symbol val="none"/>
          </c:marker>
          <c:cat>
            <c:strRef>
              <c:f>'Financial Crime Risk over Time'!$A$7:$A$18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'Financial Crime Risk over Time'!$D$7:$D$18</c:f>
              <c:numCache>
                <c:formatCode>General</c:formatCode>
                <c:ptCount val="12"/>
                <c:pt idx="0">
                  <c:v>6</c:v>
                </c:pt>
                <c:pt idx="1">
                  <c:v>7</c:v>
                </c:pt>
                <c:pt idx="2">
                  <c:v>3</c:v>
                </c:pt>
                <c:pt idx="3">
                  <c:v>4</c:v>
                </c:pt>
                <c:pt idx="4">
                  <c:v>5</c:v>
                </c:pt>
                <c:pt idx="5">
                  <c:v>4</c:v>
                </c:pt>
                <c:pt idx="6">
                  <c:v>5</c:v>
                </c:pt>
                <c:pt idx="7">
                  <c:v>3</c:v>
                </c:pt>
                <c:pt idx="8">
                  <c:v>7</c:v>
                </c:pt>
                <c:pt idx="9">
                  <c:v>3</c:v>
                </c:pt>
                <c:pt idx="10">
                  <c:v>6</c:v>
                </c:pt>
                <c:pt idx="11">
                  <c:v>2</c:v>
                </c:pt>
              </c:numCache>
            </c:numRef>
          </c:val>
          <c:smooth val="0"/>
          <c:extLst>
            <c:ext xmlns:c16="http://schemas.microsoft.com/office/drawing/2014/chart" uri="{C3380CC4-5D6E-409C-BE32-E72D297353CC}">
              <c16:uniqueId val="{00000002-A575-3C4D-829F-477AB25532E0}"/>
            </c:ext>
          </c:extLst>
        </c:ser>
        <c:dLbls>
          <c:showLegendKey val="0"/>
          <c:showVal val="0"/>
          <c:showCatName val="0"/>
          <c:showSerName val="0"/>
          <c:showPercent val="0"/>
          <c:showBubbleSize val="0"/>
        </c:dLbls>
        <c:smooth val="0"/>
        <c:axId val="876005939"/>
        <c:axId val="1191746963"/>
      </c:lineChart>
      <c:catAx>
        <c:axId val="876005939"/>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53E7A"/>
                </a:solidFill>
                <a:latin typeface="+mn-lt"/>
              </a:defRPr>
            </a:pPr>
            <a:endParaRPr lang="en-US"/>
          </a:p>
        </c:txPr>
        <c:crossAx val="1191746963"/>
        <c:crosses val="autoZero"/>
        <c:auto val="1"/>
        <c:lblAlgn val="ctr"/>
        <c:lblOffset val="100"/>
        <c:noMultiLvlLbl val="1"/>
      </c:catAx>
      <c:valAx>
        <c:axId val="1191746963"/>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153E7A"/>
                    </a:solidFill>
                    <a:latin typeface="+mn-lt"/>
                  </a:defRPr>
                </a:pPr>
                <a:r>
                  <a:rPr lang="en-GB" b="0">
                    <a:solidFill>
                      <a:srgbClr val="153E7A"/>
                    </a:solidFill>
                    <a:latin typeface="+mn-lt"/>
                  </a:rPr>
                  <a:t>Number of Open Incidents</a:t>
                </a:r>
              </a:p>
            </c:rich>
          </c:tx>
          <c:overlay val="0"/>
        </c:title>
        <c:numFmt formatCode="General" sourceLinked="1"/>
        <c:majorTickMark val="none"/>
        <c:minorTickMark val="none"/>
        <c:tickLblPos val="nextTo"/>
        <c:spPr>
          <a:ln/>
        </c:spPr>
        <c:txPr>
          <a:bodyPr/>
          <a:lstStyle/>
          <a:p>
            <a:pPr lvl="0">
              <a:defRPr b="0">
                <a:solidFill>
                  <a:srgbClr val="1F3E7A"/>
                </a:solidFill>
                <a:latin typeface="+mn-lt"/>
              </a:defRPr>
            </a:pPr>
            <a:endParaRPr lang="en-US"/>
          </a:p>
        </c:txPr>
        <c:crossAx val="876005939"/>
        <c:crosses val="autoZero"/>
        <c:crossBetween val="between"/>
      </c:valAx>
    </c:plotArea>
    <c:legend>
      <c:legendPos val="b"/>
      <c:overlay val="0"/>
      <c:txPr>
        <a:bodyPr/>
        <a:lstStyle/>
        <a:p>
          <a:pPr lvl="0">
            <a:defRPr b="0">
              <a:solidFill>
                <a:srgbClr val="153E7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53E7A"/>
                </a:solidFill>
                <a:latin typeface="+mn-lt"/>
              </a:defRPr>
            </a:pPr>
            <a:r>
              <a:rPr lang="en-GB" b="0">
                <a:solidFill>
                  <a:srgbClr val="153E7A"/>
                </a:solidFill>
                <a:latin typeface="+mn-lt"/>
              </a:rPr>
              <a:t>New Account Approvals </a:t>
            </a:r>
          </a:p>
        </c:rich>
      </c:tx>
      <c:overlay val="0"/>
    </c:title>
    <c:autoTitleDeleted val="0"/>
    <c:plotArea>
      <c:layout/>
      <c:barChart>
        <c:barDir val="col"/>
        <c:grouping val="clustered"/>
        <c:varyColors val="1"/>
        <c:ser>
          <c:idx val="0"/>
          <c:order val="0"/>
          <c:tx>
            <c:v>Approved Accounts</c:v>
          </c:tx>
          <c:spPr>
            <a:solidFill>
              <a:srgbClr val="0062F5"/>
            </a:solidFill>
            <a:ln cmpd="sng">
              <a:noFill/>
            </a:ln>
          </c:spPr>
          <c:invertIfNegative val="1"/>
          <c:dPt>
            <c:idx val="9"/>
            <c:invertIfNegative val="1"/>
            <c:bubble3D val="0"/>
            <c:spPr>
              <a:solidFill>
                <a:srgbClr val="0062F5"/>
              </a:solidFill>
              <a:ln cmpd="sng">
                <a:noFill/>
              </a:ln>
            </c:spPr>
            <c:extLst>
              <c:ext xmlns:c16="http://schemas.microsoft.com/office/drawing/2014/chart" uri="{C3380CC4-5D6E-409C-BE32-E72D297353CC}">
                <c16:uniqueId val="{00000001-65E7-DE48-BCE2-E2B71965982B}"/>
              </c:ext>
            </c:extLst>
          </c:dPt>
          <c:cat>
            <c:strRef>
              <c:f>'New Account Approvals'!$A$7:$A$18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'New Account Approvals'!$D$7:$D$18</c:f>
              <c:numCache>
                <c:formatCode>General</c:formatCode>
                <c:ptCount val="12"/>
                <c:pt idx="0">
                  <c:v>1000000</c:v>
                </c:pt>
                <c:pt idx="1">
                  <c:v>1500000</c:v>
                </c:pt>
                <c:pt idx="2">
                  <c:v>2000000</c:v>
                </c:pt>
                <c:pt idx="3">
                  <c:v>2500000</c:v>
                </c:pt>
                <c:pt idx="4">
                  <c:v>3000000</c:v>
                </c:pt>
                <c:pt idx="5">
                  <c:v>3500000</c:v>
                </c:pt>
                <c:pt idx="6">
                  <c:v>4000000</c:v>
                </c:pt>
                <c:pt idx="7">
                  <c:v>4500000</c:v>
                </c:pt>
                <c:pt idx="8">
                  <c:v>5000000</c:v>
                </c:pt>
                <c:pt idx="9">
                  <c:v>5500000</c:v>
                </c:pt>
                <c:pt idx="10">
                  <c:v>6000000</c:v>
                </c:pt>
                <c:pt idx="11">
                  <c:v>6500000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2-65E7-DE48-BCE2-E2B71965982B}"/>
            </c:ext>
          </c:extLst>
        </c:ser>
        <c:dLbls>
          <c:showLegendKey val="0"/>
          <c:showVal val="0"/>
          <c:showCatName val="0"/>
          <c:showSerName val="0"/>
          <c:showPercent val="0"/>
          <c:showBubbleSize val="0"/>
        </c:dLbls>
        <c:gapWidth val="150"/>
        <c:axId val="1703851095"/>
        <c:axId val="192073447"/>
      </c:barChart>
      <c:lineChart>
        <c:grouping val="standard"/>
        <c:varyColors val="1"/>
        <c:ser>
          <c:idx val="1"/>
          <c:order val="1"/>
          <c:tx>
            <c:v>% Manually Approved</c:v>
          </c:tx>
          <c:spPr>
            <a:ln cmpd="sng">
              <a:solidFill>
                <a:srgbClr val="23FBB3">
                  <a:alpha val="100000"/>
                </a:srgbClr>
              </a:solidFill>
            </a:ln>
          </c:spPr>
          <c:marker>
            <c:symbol val="none"/>
          </c:marker>
          <c:cat>
            <c:strRef>
              <c:f>'New Account Approvals'!$A$7:$A$18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'New Account Approvals'!$E$7:$E$18</c:f>
              <c:numCache>
                <c:formatCode>0%</c:formatCode>
                <c:ptCount val="12"/>
                <c:pt idx="0">
                  <c:v>0.3</c:v>
                </c:pt>
                <c:pt idx="1">
                  <c:v>0.25</c:v>
                </c:pt>
                <c:pt idx="2">
                  <c:v>0.2</c:v>
                </c:pt>
                <c:pt idx="3">
                  <c:v>0.15</c:v>
                </c:pt>
                <c:pt idx="4">
                  <c:v>0.18</c:v>
                </c:pt>
                <c:pt idx="5">
                  <c:v>0.17</c:v>
                </c:pt>
                <c:pt idx="6">
                  <c:v>0.14000000000000001</c:v>
                </c:pt>
                <c:pt idx="7">
                  <c:v>0.13</c:v>
                </c:pt>
                <c:pt idx="8">
                  <c:v>0.15</c:v>
                </c:pt>
                <c:pt idx="9">
                  <c:v>0.11</c:v>
                </c:pt>
                <c:pt idx="10">
                  <c:v>0.18</c:v>
                </c:pt>
                <c:pt idx="11">
                  <c:v>0.16</c:v>
                </c:pt>
              </c:numCache>
            </c:numRef>
          </c:val>
          <c:smooth val="0"/>
          <c:extLst>
            <c:ext xmlns:c16="http://schemas.microsoft.com/office/drawing/2014/chart" uri="{C3380CC4-5D6E-409C-BE32-E72D297353CC}">
              <c16:uniqueId val="{00000003-65E7-DE48-BCE2-E2B71965982B}"/>
            </c:ext>
          </c:extLst>
        </c:ser>
        <c:ser>
          <c:idx val="2"/>
          <c:order val="2"/>
          <c:tx>
            <c:v>% Auto Approved</c:v>
          </c:tx>
          <c:spPr>
            <a:ln cmpd="sng">
              <a:solidFill>
                <a:srgbClr val="DB426B">
                  <a:alpha val="100000"/>
                </a:srgbClr>
              </a:solidFill>
            </a:ln>
          </c:spPr>
          <c:marker>
            <c:symbol val="none"/>
          </c:marker>
          <c:cat>
            <c:strRef>
              <c:f>'New Account Approvals'!$A$7:$A$18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'New Account Approvals'!$F$7:$F$18</c:f>
              <c:numCache>
                <c:formatCode>0%</c:formatCode>
                <c:ptCount val="12"/>
                <c:pt idx="0">
                  <c:v>0.7</c:v>
                </c:pt>
                <c:pt idx="1">
                  <c:v>0.75</c:v>
                </c:pt>
                <c:pt idx="2">
                  <c:v>0.8</c:v>
                </c:pt>
                <c:pt idx="3">
                  <c:v>0.85</c:v>
                </c:pt>
                <c:pt idx="4">
                  <c:v>0.82</c:v>
                </c:pt>
                <c:pt idx="5">
                  <c:v>0.83</c:v>
                </c:pt>
                <c:pt idx="6">
                  <c:v>0.86</c:v>
                </c:pt>
                <c:pt idx="7">
                  <c:v>0.87</c:v>
                </c:pt>
                <c:pt idx="8">
                  <c:v>0.85</c:v>
                </c:pt>
                <c:pt idx="9">
                  <c:v>0.89</c:v>
                </c:pt>
                <c:pt idx="10">
                  <c:v>0.82</c:v>
                </c:pt>
                <c:pt idx="11">
                  <c:v>0.84</c:v>
                </c:pt>
              </c:numCache>
            </c:numRef>
          </c:val>
          <c:smooth val="0"/>
          <c:extLst>
            <c:ext xmlns:c16="http://schemas.microsoft.com/office/drawing/2014/chart" uri="{C3380CC4-5D6E-409C-BE32-E72D297353CC}">
              <c16:uniqueId val="{00000004-65E7-DE48-BCE2-E2B71965982B}"/>
            </c:ext>
          </c:extLst>
        </c:ser>
        <c:dLbls>
          <c:showLegendKey val="0"/>
          <c:showVal val="0"/>
          <c:showCatName val="0"/>
          <c:showSerName val="0"/>
          <c:showPercent val="0"/>
          <c:showBubbleSize val="0"/>
        </c:dLbls>
        <c:marker val="1"/>
        <c:smooth val="0"/>
        <c:axId val="105716714"/>
        <c:axId val="173923291"/>
      </c:lineChart>
      <c:catAx>
        <c:axId val="1703851095"/>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53E7A"/>
                </a:solidFill>
                <a:latin typeface="+mn-lt"/>
              </a:defRPr>
            </a:pPr>
            <a:endParaRPr lang="en-US"/>
          </a:p>
        </c:txPr>
        <c:crossAx val="192073447"/>
        <c:crosses val="autoZero"/>
        <c:auto val="1"/>
        <c:lblAlgn val="ctr"/>
        <c:lblOffset val="100"/>
        <c:noMultiLvlLbl val="1"/>
      </c:catAx>
      <c:valAx>
        <c:axId val="192073447"/>
        <c:scaling>
          <c:orientation val="minMax"/>
        </c:scaling>
        <c:delete val="0"/>
        <c:axPos val="l"/>
        <c:majorGridlines>
          <c:spPr>
            <a:ln>
              <a:noFill/>
            </a:ln>
          </c:spPr>
        </c:majorGridlines>
        <c:minorGridlines>
          <c:spPr>
            <a:ln>
              <a:noFill/>
            </a:ln>
          </c:spPr>
        </c:minorGridlines>
        <c:title>
          <c:tx>
            <c:rich>
              <a:bodyPr/>
              <a:lstStyle/>
              <a:p>
                <a:pPr lvl="0">
                  <a:defRPr b="0">
                    <a:solidFill>
                      <a:srgbClr val="1F3E7A"/>
                    </a:solidFill>
                    <a:latin typeface="+mn-lt"/>
                  </a:defRPr>
                </a:pPr>
                <a:r>
                  <a:rPr lang="en-GB" b="0">
                    <a:solidFill>
                      <a:srgbClr val="1F3E7A"/>
                    </a:solidFill>
                    <a:latin typeface="+mn-lt"/>
                  </a:rPr>
                  <a:t>Number of Accounts</a:t>
                </a:r>
              </a:p>
            </c:rich>
          </c:tx>
          <c:overlay val="0"/>
        </c:title>
        <c:numFmt formatCode="#,##0" sourceLinked="0"/>
        <c:majorTickMark val="none"/>
        <c:minorTickMark val="none"/>
        <c:tickLblPos val="nextTo"/>
        <c:spPr>
          <a:ln/>
        </c:spPr>
        <c:txPr>
          <a:bodyPr/>
          <a:lstStyle/>
          <a:p>
            <a:pPr lvl="0">
              <a:defRPr b="0">
                <a:solidFill>
                  <a:srgbClr val="153E7A"/>
                </a:solidFill>
                <a:latin typeface="+mn-lt"/>
              </a:defRPr>
            </a:pPr>
            <a:endParaRPr lang="en-US"/>
          </a:p>
        </c:txPr>
        <c:crossAx val="1703851095"/>
        <c:crosses val="autoZero"/>
        <c:crossBetween val="between"/>
      </c:valAx>
      <c:catAx>
        <c:axId val="105716714"/>
        <c:scaling>
          <c:orientation val="minMax"/>
        </c:scaling>
        <c:delete val="1"/>
        <c:axPos val="b"/>
        <c:numFmt formatCode="General" sourceLinked="1"/>
        <c:majorTickMark val="none"/>
        <c:minorTickMark val="none"/>
        <c:tickLblPos val="nextTo"/>
        <c:crossAx val="173923291"/>
        <c:crosses val="autoZero"/>
        <c:auto val="1"/>
        <c:lblAlgn val="ctr"/>
        <c:lblOffset val="100"/>
        <c:noMultiLvlLbl val="1"/>
      </c:catAx>
      <c:valAx>
        <c:axId val="173923291"/>
        <c:scaling>
          <c:orientation val="minMax"/>
        </c:scaling>
        <c:delete val="0"/>
        <c:axPos val="r"/>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lang="en-GB"/>
              </a:p>
            </c:rich>
          </c:tx>
          <c:overlay val="0"/>
        </c:title>
        <c:numFmt formatCode="0%" sourceLinked="1"/>
        <c:majorTickMark val="none"/>
        <c:minorTickMark val="none"/>
        <c:tickLblPos val="nextTo"/>
        <c:spPr>
          <a:ln/>
        </c:spPr>
        <c:txPr>
          <a:bodyPr/>
          <a:lstStyle/>
          <a:p>
            <a:pPr lvl="0">
              <a:defRPr b="0">
                <a:solidFill>
                  <a:srgbClr val="153E7A"/>
                </a:solidFill>
                <a:latin typeface="+mn-lt"/>
              </a:defRPr>
            </a:pPr>
            <a:endParaRPr lang="en-US"/>
          </a:p>
        </c:txPr>
        <c:crossAx val="105716714"/>
        <c:crosses val="max"/>
        <c:crossBetween val="between"/>
      </c:valAx>
    </c:plotArea>
    <c:legend>
      <c:legendPos val="b"/>
      <c:overlay val="0"/>
      <c:txPr>
        <a:bodyPr/>
        <a:lstStyle/>
        <a:p>
          <a:pPr lvl="0">
            <a:defRPr b="0">
              <a:solidFill>
                <a:srgbClr val="153E7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53E7A"/>
                </a:solidFill>
                <a:latin typeface="+mn-lt"/>
              </a:defRPr>
            </a:pPr>
            <a:r>
              <a:rPr lang="en-GB" b="0">
                <a:solidFill>
                  <a:srgbClr val="153E7A"/>
                </a:solidFill>
                <a:latin typeface="+mn-lt"/>
              </a:rPr>
              <a:t>Onboarding Outcomes</a:t>
            </a:r>
          </a:p>
        </c:rich>
      </c:tx>
      <c:overlay val="0"/>
    </c:title>
    <c:autoTitleDeleted val="0"/>
    <c:plotArea>
      <c:layout/>
      <c:barChart>
        <c:barDir val="col"/>
        <c:grouping val="stacked"/>
        <c:varyColors val="1"/>
        <c:ser>
          <c:idx val="0"/>
          <c:order val="0"/>
          <c:tx>
            <c:strRef>
              <c:f>'New Account Approvals'!$B$6</c:f>
              <c:strCache>
                <c:ptCount val="1"/>
                <c:pt idx="0">
                  <c:v>Manually onboarded accounts</c:v>
                </c:pt>
              </c:strCache>
            </c:strRef>
          </c:tx>
          <c:spPr>
            <a:solidFill>
              <a:srgbClr val="0062F5"/>
            </a:solidFill>
            <a:ln cmpd="sng">
              <a:solidFill>
                <a:srgbClr val="000000"/>
              </a:solidFill>
            </a:ln>
          </c:spPr>
          <c:invertIfNegative val="1"/>
          <c:cat>
            <c:strRef>
              <c:f>'New Account Approvals'!$A$7:$A$18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'New Account Approvals'!$B$7:$B$18</c:f>
              <c:numCache>
                <c:formatCode>General</c:formatCode>
                <c:ptCount val="12"/>
                <c:pt idx="0">
                  <c:v>300000</c:v>
                </c:pt>
                <c:pt idx="1">
                  <c:v>375000</c:v>
                </c:pt>
                <c:pt idx="2">
                  <c:v>400000</c:v>
                </c:pt>
                <c:pt idx="3">
                  <c:v>375000</c:v>
                </c:pt>
                <c:pt idx="4">
                  <c:v>540000</c:v>
                </c:pt>
                <c:pt idx="5">
                  <c:v>595000</c:v>
                </c:pt>
                <c:pt idx="6">
                  <c:v>560000</c:v>
                </c:pt>
                <c:pt idx="7">
                  <c:v>585000</c:v>
                </c:pt>
                <c:pt idx="8">
                  <c:v>750000</c:v>
                </c:pt>
                <c:pt idx="9">
                  <c:v>605000</c:v>
                </c:pt>
                <c:pt idx="10">
                  <c:v>1080000</c:v>
                </c:pt>
                <c:pt idx="11">
                  <c:v>1040000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34C8-3A48-B6DC-28BA28DEB885}"/>
            </c:ext>
          </c:extLst>
        </c:ser>
        <c:ser>
          <c:idx val="1"/>
          <c:order val="1"/>
          <c:tx>
            <c:strRef>
              <c:f>'New Account Approvals'!$C$6</c:f>
              <c:strCache>
                <c:ptCount val="1"/>
                <c:pt idx="0">
                  <c:v>Auto onboarded accounts</c:v>
                </c:pt>
              </c:strCache>
            </c:strRef>
          </c:tx>
          <c:spPr>
            <a:solidFill>
              <a:srgbClr val="23FBB3"/>
            </a:solidFill>
            <a:ln cmpd="sng">
              <a:solidFill>
                <a:srgbClr val="000000"/>
              </a:solidFill>
            </a:ln>
          </c:spPr>
          <c:invertIfNegative val="1"/>
          <c:cat>
            <c:strRef>
              <c:f>'New Account Approvals'!$A$7:$A$18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'New Account Approvals'!$C$7:$C$18</c:f>
              <c:numCache>
                <c:formatCode>General</c:formatCode>
                <c:ptCount val="12"/>
                <c:pt idx="0">
                  <c:v>700000</c:v>
                </c:pt>
                <c:pt idx="1">
                  <c:v>1125000</c:v>
                </c:pt>
                <c:pt idx="2">
                  <c:v>1600000</c:v>
                </c:pt>
                <c:pt idx="3">
                  <c:v>2125000</c:v>
                </c:pt>
                <c:pt idx="4">
                  <c:v>2460000</c:v>
                </c:pt>
                <c:pt idx="5">
                  <c:v>2905000</c:v>
                </c:pt>
                <c:pt idx="6">
                  <c:v>3440000</c:v>
                </c:pt>
                <c:pt idx="7">
                  <c:v>3915000</c:v>
                </c:pt>
                <c:pt idx="8">
                  <c:v>4250000</c:v>
                </c:pt>
                <c:pt idx="9">
                  <c:v>4895000</c:v>
                </c:pt>
                <c:pt idx="10">
                  <c:v>4920000</c:v>
                </c:pt>
                <c:pt idx="11">
                  <c:v>5460000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1-34C8-3A48-B6DC-28BA28DEB885}"/>
            </c:ext>
          </c:extLst>
        </c:ser>
        <c:ser>
          <c:idx val="2"/>
          <c:order val="2"/>
          <c:tx>
            <c:strRef>
              <c:f>'New Account Approvals'!$G$6</c:f>
              <c:strCache>
                <c:ptCount val="1"/>
                <c:pt idx="0">
                  <c:v>Total rejected</c:v>
                </c:pt>
              </c:strCache>
            </c:strRef>
          </c:tx>
          <c:spPr>
            <a:solidFill>
              <a:srgbClr val="DB426B"/>
            </a:solidFill>
            <a:ln cmpd="sng">
              <a:solidFill>
                <a:srgbClr val="000000"/>
              </a:solidFill>
            </a:ln>
          </c:spPr>
          <c:invertIfNegative val="1"/>
          <c:cat>
            <c:strRef>
              <c:f>'New Account Approvals'!$A$7:$A$18</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'New Account Approvals'!$G$7:$G$18</c:f>
              <c:numCache>
                <c:formatCode>General</c:formatCode>
                <c:ptCount val="12"/>
                <c:pt idx="0">
                  <c:v>57500</c:v>
                </c:pt>
                <c:pt idx="1">
                  <c:v>100200</c:v>
                </c:pt>
                <c:pt idx="2">
                  <c:v>110000</c:v>
                </c:pt>
                <c:pt idx="3">
                  <c:v>128000</c:v>
                </c:pt>
                <c:pt idx="4">
                  <c:v>266000</c:v>
                </c:pt>
                <c:pt idx="5">
                  <c:v>176000</c:v>
                </c:pt>
                <c:pt idx="6">
                  <c:v>255000</c:v>
                </c:pt>
                <c:pt idx="7">
                  <c:v>342000</c:v>
                </c:pt>
                <c:pt idx="8">
                  <c:v>256000</c:v>
                </c:pt>
                <c:pt idx="9">
                  <c:v>360000</c:v>
                </c:pt>
                <c:pt idx="10">
                  <c:v>553000</c:v>
                </c:pt>
                <c:pt idx="11">
                  <c:v>516000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2-34C8-3A48-B6DC-28BA28DEB885}"/>
            </c:ext>
          </c:extLst>
        </c:ser>
        <c:dLbls>
          <c:showLegendKey val="0"/>
          <c:showVal val="0"/>
          <c:showCatName val="0"/>
          <c:showSerName val="0"/>
          <c:showPercent val="0"/>
          <c:showBubbleSize val="0"/>
        </c:dLbls>
        <c:gapWidth val="150"/>
        <c:overlap val="100"/>
        <c:axId val="2095442519"/>
        <c:axId val="748404028"/>
      </c:barChart>
      <c:catAx>
        <c:axId val="2095442519"/>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53E7A"/>
                </a:solidFill>
                <a:latin typeface="+mn-lt"/>
              </a:defRPr>
            </a:pPr>
            <a:endParaRPr lang="en-US"/>
          </a:p>
        </c:txPr>
        <c:crossAx val="748404028"/>
        <c:crosses val="autoZero"/>
        <c:auto val="1"/>
        <c:lblAlgn val="ctr"/>
        <c:lblOffset val="100"/>
        <c:noMultiLvlLbl val="1"/>
      </c:catAx>
      <c:valAx>
        <c:axId val="748404028"/>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153E7A"/>
                    </a:solidFill>
                    <a:latin typeface="+mn-lt"/>
                  </a:defRPr>
                </a:pPr>
                <a:r>
                  <a:rPr lang="en-GB" b="0">
                    <a:solidFill>
                      <a:srgbClr val="153E7A"/>
                    </a:solidFill>
                    <a:latin typeface="+mn-lt"/>
                  </a:rPr>
                  <a:t>Customer Signups</a:t>
                </a:r>
              </a:p>
            </c:rich>
          </c:tx>
          <c:overlay val="0"/>
        </c:title>
        <c:numFmt formatCode="#,##0" sourceLinked="0"/>
        <c:majorTickMark val="none"/>
        <c:minorTickMark val="none"/>
        <c:tickLblPos val="nextTo"/>
        <c:spPr>
          <a:ln/>
        </c:spPr>
        <c:txPr>
          <a:bodyPr/>
          <a:lstStyle/>
          <a:p>
            <a:pPr lvl="0">
              <a:defRPr b="0">
                <a:solidFill>
                  <a:srgbClr val="153E7A"/>
                </a:solidFill>
                <a:latin typeface="+mn-lt"/>
              </a:defRPr>
            </a:pPr>
            <a:endParaRPr lang="en-US"/>
          </a:p>
        </c:txPr>
        <c:crossAx val="2095442519"/>
        <c:crosses val="autoZero"/>
        <c:crossBetween val="between"/>
      </c:valAx>
    </c:plotArea>
    <c:legend>
      <c:legendPos val="b"/>
      <c:overlay val="0"/>
      <c:txPr>
        <a:bodyPr/>
        <a:lstStyle/>
        <a:p>
          <a:pPr lvl="0">
            <a:defRPr b="0">
              <a:solidFill>
                <a:srgbClr val="153E7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53E7A"/>
                </a:solidFill>
                <a:latin typeface="+mn-lt"/>
              </a:defRPr>
            </a:pPr>
            <a:r>
              <a:rPr lang="en-GB" b="0">
                <a:solidFill>
                  <a:srgbClr val="153E7A"/>
                </a:solidFill>
                <a:latin typeface="+mn-lt"/>
              </a:rPr>
              <a:t>Onboarding Control Effectiveness </a:t>
            </a:r>
          </a:p>
        </c:rich>
      </c:tx>
      <c:overlay val="0"/>
    </c:title>
    <c:autoTitleDeleted val="0"/>
    <c:plotArea>
      <c:layout/>
      <c:barChart>
        <c:barDir val="col"/>
        <c:grouping val="clustered"/>
        <c:varyColors val="1"/>
        <c:ser>
          <c:idx val="0"/>
          <c:order val="0"/>
          <c:tx>
            <c:v>Manual KYC</c:v>
          </c:tx>
          <c:spPr>
            <a:solidFill>
              <a:srgbClr val="0062F5"/>
            </a:solidFill>
            <a:ln cmpd="sng">
              <a:noFill/>
            </a:ln>
          </c:spPr>
          <c:invertIfNegative val="1"/>
          <c:cat>
            <c:strRef>
              <c:f>'Onboarding Control Effectivenes'!$A$9:$A$20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'Onboarding Control Effectivenes'!$D$9:$D$20</c:f>
              <c:numCache>
                <c:formatCode>0%</c:formatCode>
                <c:ptCount val="12"/>
                <c:pt idx="0">
                  <c:v>0.95</c:v>
                </c:pt>
                <c:pt idx="1">
                  <c:v>0.9</c:v>
                </c:pt>
                <c:pt idx="2">
                  <c:v>0.45</c:v>
                </c:pt>
                <c:pt idx="3">
                  <c:v>0.75</c:v>
                </c:pt>
                <c:pt idx="4">
                  <c:v>0.7</c:v>
                </c:pt>
                <c:pt idx="5">
                  <c:v>0.8</c:v>
                </c:pt>
                <c:pt idx="6">
                  <c:v>0.9</c:v>
                </c:pt>
                <c:pt idx="7">
                  <c:v>0.55000000000000004</c:v>
                </c:pt>
                <c:pt idx="8">
                  <c:v>0.85</c:v>
                </c:pt>
                <c:pt idx="9">
                  <c:v>0.83</c:v>
                </c:pt>
                <c:pt idx="10">
                  <c:v>0.82</c:v>
                </c:pt>
                <c:pt idx="11">
                  <c:v>0.81</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0-F563-0048-B08F-22BF36FFA65C}"/>
            </c:ext>
          </c:extLst>
        </c:ser>
        <c:ser>
          <c:idx val="1"/>
          <c:order val="1"/>
          <c:tx>
            <c:v>Auto KYC</c:v>
          </c:tx>
          <c:spPr>
            <a:solidFill>
              <a:srgbClr val="23FBB3"/>
            </a:solidFill>
            <a:ln cmpd="sng">
              <a:noFill/>
            </a:ln>
          </c:spPr>
          <c:invertIfNegative val="1"/>
          <c:cat>
            <c:strRef>
              <c:f>'Onboarding Control Effectivenes'!$A$9:$A$20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'Onboarding Control Effectivenes'!$G$9:$G$20</c:f>
              <c:numCache>
                <c:formatCode>0%</c:formatCode>
                <c:ptCount val="12"/>
                <c:pt idx="0">
                  <c:v>0.95</c:v>
                </c:pt>
                <c:pt idx="1">
                  <c:v>0.9</c:v>
                </c:pt>
                <c:pt idx="2">
                  <c:v>0.45</c:v>
                </c:pt>
                <c:pt idx="3">
                  <c:v>0.5</c:v>
                </c:pt>
                <c:pt idx="4">
                  <c:v>0.625</c:v>
                </c:pt>
                <c:pt idx="5">
                  <c:v>0.8125</c:v>
                </c:pt>
                <c:pt idx="6">
                  <c:v>0.90909090909090906</c:v>
                </c:pt>
                <c:pt idx="7">
                  <c:v>0.5714285714285714</c:v>
                </c:pt>
                <c:pt idx="8">
                  <c:v>0.85</c:v>
                </c:pt>
                <c:pt idx="9">
                  <c:v>0.81111111111111112</c:v>
                </c:pt>
                <c:pt idx="10">
                  <c:v>0.77500000000000002</c:v>
                </c:pt>
                <c:pt idx="11">
                  <c:v>0.72857142857142854</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1-F563-0048-B08F-22BF36FFA65C}"/>
            </c:ext>
          </c:extLst>
        </c:ser>
        <c:dLbls>
          <c:showLegendKey val="0"/>
          <c:showVal val="0"/>
          <c:showCatName val="0"/>
          <c:showSerName val="0"/>
          <c:showPercent val="0"/>
          <c:showBubbleSize val="0"/>
        </c:dLbls>
        <c:gapWidth val="150"/>
        <c:axId val="2125235158"/>
        <c:axId val="2058626622"/>
      </c:barChart>
      <c:catAx>
        <c:axId val="2125235158"/>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53E7A"/>
                </a:solidFill>
                <a:latin typeface="+mn-lt"/>
              </a:defRPr>
            </a:pPr>
            <a:endParaRPr lang="en-US"/>
          </a:p>
        </c:txPr>
        <c:crossAx val="2058626622"/>
        <c:crosses val="autoZero"/>
        <c:auto val="1"/>
        <c:lblAlgn val="ctr"/>
        <c:lblOffset val="100"/>
        <c:noMultiLvlLbl val="1"/>
      </c:catAx>
      <c:valAx>
        <c:axId val="2058626622"/>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153E7A"/>
                    </a:solidFill>
                    <a:latin typeface="+mn-lt"/>
                  </a:defRPr>
                </a:pPr>
                <a:r>
                  <a:rPr lang="en-GB" b="0">
                    <a:solidFill>
                      <a:srgbClr val="153E7A"/>
                    </a:solidFill>
                    <a:latin typeface="+mn-lt"/>
                  </a:rPr>
                  <a:t>Effectiveness %</a:t>
                </a:r>
              </a:p>
            </c:rich>
          </c:tx>
          <c:overlay val="0"/>
        </c:title>
        <c:numFmt formatCode="0%" sourceLinked="1"/>
        <c:majorTickMark val="none"/>
        <c:minorTickMark val="none"/>
        <c:tickLblPos val="nextTo"/>
        <c:spPr>
          <a:ln/>
        </c:spPr>
        <c:txPr>
          <a:bodyPr/>
          <a:lstStyle/>
          <a:p>
            <a:pPr lvl="0">
              <a:defRPr b="0">
                <a:solidFill>
                  <a:srgbClr val="153E7A"/>
                </a:solidFill>
                <a:latin typeface="+mn-lt"/>
              </a:defRPr>
            </a:pPr>
            <a:endParaRPr lang="en-US"/>
          </a:p>
        </c:txPr>
        <c:crossAx val="2125235158"/>
        <c:crosses val="autoZero"/>
        <c:crossBetween val="between"/>
      </c:valAx>
    </c:plotArea>
    <c:legend>
      <c:legendPos val="b"/>
      <c:overlay val="0"/>
      <c:txPr>
        <a:bodyPr/>
        <a:lstStyle/>
        <a:p>
          <a:pPr lvl="0">
            <a:defRPr b="0">
              <a:solidFill>
                <a:srgbClr val="153E7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53E7A"/>
                </a:solidFill>
                <a:latin typeface="+mn-lt"/>
              </a:defRPr>
            </a:pPr>
            <a:r>
              <a:rPr lang="en-GB" b="0">
                <a:solidFill>
                  <a:srgbClr val="153E7A"/>
                </a:solidFill>
                <a:latin typeface="+mn-lt"/>
              </a:rPr>
              <a:t>Onboarded PEPs in [YEAR]</a:t>
            </a:r>
          </a:p>
        </c:rich>
      </c:tx>
      <c:overlay val="0"/>
    </c:title>
    <c:autoTitleDeleted val="0"/>
    <c:plotArea>
      <c:layout/>
      <c:barChart>
        <c:barDir val="col"/>
        <c:grouping val="clustered"/>
        <c:varyColors val="1"/>
        <c:ser>
          <c:idx val="0"/>
          <c:order val="0"/>
          <c:tx>
            <c:strRef>
              <c:f>'Onboarded PEPs (2)'!$B$8</c:f>
              <c:strCache>
                <c:ptCount val="1"/>
                <c:pt idx="0">
                  <c:v>Number of Onboarded PEPs</c:v>
                </c:pt>
              </c:strCache>
            </c:strRef>
          </c:tx>
          <c:spPr>
            <a:solidFill>
              <a:srgbClr val="0062F5"/>
            </a:solidFill>
            <a:ln cmpd="sng">
              <a:noFill/>
            </a:ln>
          </c:spPr>
          <c:invertIfNegative val="1"/>
          <c:cat>
            <c:strRef>
              <c:f>'Onboarded PEPs (2)'!$A$9:$A$20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'Onboarded PEPs (2)'!$B$9:$B$20</c:f>
              <c:numCache>
                <c:formatCode>General</c:formatCode>
                <c:ptCount val="12"/>
                <c:pt idx="0">
                  <c:v>2</c:v>
                </c:pt>
                <c:pt idx="1">
                  <c:v>5</c:v>
                </c:pt>
                <c:pt idx="2">
                  <c:v>4</c:v>
                </c:pt>
                <c:pt idx="3">
                  <c:v>6</c:v>
                </c:pt>
                <c:pt idx="4">
                  <c:v>4</c:v>
                </c:pt>
                <c:pt idx="5">
                  <c:v>7</c:v>
                </c:pt>
                <c:pt idx="6">
                  <c:v>8</c:v>
                </c:pt>
                <c:pt idx="7">
                  <c:v>6</c:v>
                </c:pt>
                <c:pt idx="8">
                  <c:v>3</c:v>
                </c:pt>
                <c:pt idx="9">
                  <c:v>4</c:v>
                </c:pt>
                <c:pt idx="10">
                  <c:v>6</c:v>
                </c:pt>
                <c:pt idx="11">
                  <c:v>4</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0-3CFE-4240-A862-C8F2D777E621}"/>
            </c:ext>
          </c:extLst>
        </c:ser>
        <c:dLbls>
          <c:showLegendKey val="0"/>
          <c:showVal val="0"/>
          <c:showCatName val="0"/>
          <c:showSerName val="0"/>
          <c:showPercent val="0"/>
          <c:showBubbleSize val="0"/>
        </c:dLbls>
        <c:gapWidth val="150"/>
        <c:axId val="337490497"/>
        <c:axId val="235938503"/>
      </c:barChart>
      <c:lineChart>
        <c:grouping val="standard"/>
        <c:varyColors val="0"/>
        <c:ser>
          <c:idx val="1"/>
          <c:order val="1"/>
          <c:tx>
            <c:v>PEPs out of Customer Base</c:v>
          </c:tx>
          <c:spPr>
            <a:ln cmpd="sng">
              <a:solidFill>
                <a:srgbClr val="DB426B">
                  <a:alpha val="100000"/>
                </a:srgbClr>
              </a:solidFill>
            </a:ln>
          </c:spPr>
          <c:marker>
            <c:symbol val="none"/>
          </c:marker>
          <c:cat>
            <c:strRef>
              <c:f>'Onboarded PEPs (2)'!$A$9:$A$20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'Onboarded PEPs (2)'!$D$9:$D$20</c:f>
              <c:numCache>
                <c:formatCode>#,##0.00</c:formatCode>
                <c:ptCount val="12"/>
                <c:pt idx="0">
                  <c:v>0.2</c:v>
                </c:pt>
                <c:pt idx="1">
                  <c:v>0.33333333333333337</c:v>
                </c:pt>
                <c:pt idx="2">
                  <c:v>0.22857142857142859</c:v>
                </c:pt>
                <c:pt idx="3">
                  <c:v>0.3</c:v>
                </c:pt>
                <c:pt idx="4">
                  <c:v>0.19047619047619047</c:v>
                </c:pt>
                <c:pt idx="5">
                  <c:v>0.30434782608695654</c:v>
                </c:pt>
                <c:pt idx="6">
                  <c:v>0.34042553191489366</c:v>
                </c:pt>
                <c:pt idx="7">
                  <c:v>0.25</c:v>
                </c:pt>
                <c:pt idx="8">
                  <c:v>0.12000000000000001</c:v>
                </c:pt>
                <c:pt idx="9">
                  <c:v>0.1557632398753894</c:v>
                </c:pt>
                <c:pt idx="10">
                  <c:v>0.22660321776569226</c:v>
                </c:pt>
                <c:pt idx="11">
                  <c:v>0.14814814814814814</c:v>
                </c:pt>
              </c:numCache>
            </c:numRef>
          </c:val>
          <c:smooth val="0"/>
          <c:extLst>
            <c:ext xmlns:c16="http://schemas.microsoft.com/office/drawing/2014/chart" uri="{C3380CC4-5D6E-409C-BE32-E72D297353CC}">
              <c16:uniqueId val="{00000001-3CFE-4240-A862-C8F2D777E621}"/>
            </c:ext>
          </c:extLst>
        </c:ser>
        <c:dLbls>
          <c:showLegendKey val="0"/>
          <c:showVal val="0"/>
          <c:showCatName val="0"/>
          <c:showSerName val="0"/>
          <c:showPercent val="0"/>
          <c:showBubbleSize val="0"/>
        </c:dLbls>
        <c:marker val="1"/>
        <c:smooth val="0"/>
        <c:axId val="748016198"/>
        <c:axId val="793325337"/>
      </c:lineChart>
      <c:catAx>
        <c:axId val="337490497"/>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53E7A"/>
                </a:solidFill>
                <a:latin typeface="+mn-lt"/>
              </a:defRPr>
            </a:pPr>
            <a:endParaRPr lang="en-US"/>
          </a:p>
        </c:txPr>
        <c:crossAx val="235938503"/>
        <c:crosses val="autoZero"/>
        <c:auto val="1"/>
        <c:lblAlgn val="ctr"/>
        <c:lblOffset val="100"/>
        <c:noMultiLvlLbl val="1"/>
      </c:catAx>
      <c:valAx>
        <c:axId val="235938503"/>
        <c:scaling>
          <c:orientation val="minMax"/>
        </c:scaling>
        <c:delete val="0"/>
        <c:axPos val="l"/>
        <c:majorGridlines>
          <c:spPr>
            <a:ln>
              <a:noFill/>
            </a:ln>
          </c:spPr>
        </c:majorGridlines>
        <c:minorGridlines>
          <c:spPr>
            <a:ln>
              <a:solidFill>
                <a:srgbClr val="CCCCCC">
                  <a:alpha val="0"/>
                </a:srgbClr>
              </a:solidFill>
            </a:ln>
          </c:spPr>
        </c:minorGridlines>
        <c:title>
          <c:tx>
            <c:rich>
              <a:bodyPr/>
              <a:lstStyle/>
              <a:p>
                <a:pPr lvl="0">
                  <a:defRPr b="0">
                    <a:solidFill>
                      <a:srgbClr val="153E7A"/>
                    </a:solidFill>
                    <a:latin typeface="+mn-lt"/>
                  </a:defRPr>
                </a:pPr>
                <a:r>
                  <a:rPr lang="en-GB" b="0">
                    <a:solidFill>
                      <a:srgbClr val="153E7A"/>
                    </a:solidFill>
                    <a:latin typeface="+mn-lt"/>
                  </a:rPr>
                  <a:t>Number of Onboarded PEPs</a:t>
                </a:r>
              </a:p>
            </c:rich>
          </c:tx>
          <c:overlay val="0"/>
        </c:title>
        <c:numFmt formatCode="General" sourceLinked="1"/>
        <c:majorTickMark val="none"/>
        <c:minorTickMark val="none"/>
        <c:tickLblPos val="nextTo"/>
        <c:spPr>
          <a:ln/>
        </c:spPr>
        <c:txPr>
          <a:bodyPr/>
          <a:lstStyle/>
          <a:p>
            <a:pPr lvl="0">
              <a:defRPr b="0">
                <a:solidFill>
                  <a:srgbClr val="153E7A"/>
                </a:solidFill>
                <a:latin typeface="+mn-lt"/>
              </a:defRPr>
            </a:pPr>
            <a:endParaRPr lang="en-US"/>
          </a:p>
        </c:txPr>
        <c:crossAx val="337490497"/>
        <c:crosses val="autoZero"/>
        <c:crossBetween val="between"/>
      </c:valAx>
      <c:catAx>
        <c:axId val="748016198"/>
        <c:scaling>
          <c:orientation val="minMax"/>
        </c:scaling>
        <c:delete val="1"/>
        <c:axPos val="b"/>
        <c:numFmt formatCode="General" sourceLinked="1"/>
        <c:majorTickMark val="none"/>
        <c:minorTickMark val="none"/>
        <c:tickLblPos val="nextTo"/>
        <c:crossAx val="793325337"/>
        <c:crosses val="autoZero"/>
        <c:auto val="1"/>
        <c:lblAlgn val="ctr"/>
        <c:lblOffset val="100"/>
        <c:noMultiLvlLbl val="1"/>
      </c:catAx>
      <c:valAx>
        <c:axId val="793325337"/>
        <c:scaling>
          <c:orientation val="minMax"/>
        </c:scaling>
        <c:delete val="0"/>
        <c:axPos val="r"/>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1F3E7A"/>
                    </a:solidFill>
                    <a:latin typeface="+mn-lt"/>
                  </a:defRPr>
                </a:pPr>
                <a:r>
                  <a:rPr lang="en-GB" b="0">
                    <a:solidFill>
                      <a:srgbClr val="1F3E7A"/>
                    </a:solidFill>
                    <a:latin typeface="+mn-lt"/>
                  </a:rPr>
                  <a:t>bps</a:t>
                </a:r>
              </a:p>
            </c:rich>
          </c:tx>
          <c:overlay val="0"/>
        </c:title>
        <c:numFmt formatCode="#,##0.00" sourceLinked="1"/>
        <c:majorTickMark val="none"/>
        <c:minorTickMark val="none"/>
        <c:tickLblPos val="nextTo"/>
        <c:spPr>
          <a:ln/>
        </c:spPr>
        <c:txPr>
          <a:bodyPr/>
          <a:lstStyle/>
          <a:p>
            <a:pPr lvl="0">
              <a:defRPr b="0">
                <a:solidFill>
                  <a:srgbClr val="153E7A"/>
                </a:solidFill>
                <a:latin typeface="+mn-lt"/>
              </a:defRPr>
            </a:pPr>
            <a:endParaRPr lang="en-US"/>
          </a:p>
        </c:txPr>
        <c:crossAx val="748016198"/>
        <c:crosses val="max"/>
        <c:crossBetween val="between"/>
      </c:valAx>
    </c:plotArea>
    <c:legend>
      <c:legendPos val="b"/>
      <c:overlay val="0"/>
      <c:txPr>
        <a:bodyPr/>
        <a:lstStyle/>
        <a:p>
          <a:pPr lvl="0">
            <a:defRPr b="0">
              <a:solidFill>
                <a:srgbClr val="153E7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153E7A"/>
                </a:solidFill>
                <a:latin typeface="+mn-lt"/>
              </a:defRPr>
            </a:pPr>
            <a:r>
              <a:rPr lang="en-GB" b="0">
                <a:solidFill>
                  <a:srgbClr val="153E7A"/>
                </a:solidFill>
                <a:latin typeface="+mn-lt"/>
              </a:rPr>
              <a:t>Onboarded PEPs by Risk Rating</a:t>
            </a:r>
          </a:p>
        </c:rich>
      </c:tx>
      <c:overlay val="0"/>
    </c:title>
    <c:autoTitleDeleted val="0"/>
    <c:plotArea>
      <c:layout/>
      <c:barChart>
        <c:barDir val="col"/>
        <c:grouping val="percentStacked"/>
        <c:varyColors val="1"/>
        <c:ser>
          <c:idx val="0"/>
          <c:order val="0"/>
          <c:tx>
            <c:v>High Risk </c:v>
          </c:tx>
          <c:spPr>
            <a:solidFill>
              <a:srgbClr val="4285F4"/>
            </a:solidFill>
            <a:ln cmpd="sng">
              <a:noFill/>
            </a:ln>
          </c:spPr>
          <c:invertIfNegative val="1"/>
          <c:cat>
            <c:strRef>
              <c:f>'Onboarded PEPs (2)'!$A$9:$A$20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'Onboarded PEPs (2)'!$E$8:$E$20</c:f>
              <c:numCache>
                <c:formatCode>General</c:formatCode>
                <c:ptCount val="13"/>
                <c:pt idx="0">
                  <c:v>0</c:v>
                </c:pt>
                <c:pt idx="1">
                  <c:v>30</c:v>
                </c:pt>
                <c:pt idx="2">
                  <c:v>42</c:v>
                </c:pt>
                <c:pt idx="3">
                  <c:v>50</c:v>
                </c:pt>
                <c:pt idx="4">
                  <c:v>70</c:v>
                </c:pt>
                <c:pt idx="5">
                  <c:v>110</c:v>
                </c:pt>
                <c:pt idx="6">
                  <c:v>120</c:v>
                </c:pt>
                <c:pt idx="7">
                  <c:v>130</c:v>
                </c:pt>
                <c:pt idx="8">
                  <c:v>160</c:v>
                </c:pt>
                <c:pt idx="9">
                  <c:v>200</c:v>
                </c:pt>
                <c:pt idx="10">
                  <c:v>240</c:v>
                </c:pt>
                <c:pt idx="11">
                  <c:v>270</c:v>
                </c:pt>
                <c:pt idx="12">
                  <c:v>350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0-FB7B-6641-9D2B-E2D73BCFB3CC}"/>
            </c:ext>
          </c:extLst>
        </c:ser>
        <c:ser>
          <c:idx val="1"/>
          <c:order val="1"/>
          <c:tx>
            <c:v>Medium Risk </c:v>
          </c:tx>
          <c:spPr>
            <a:solidFill>
              <a:srgbClr val="DB426B"/>
            </a:solidFill>
            <a:ln cmpd="sng">
              <a:noFill/>
            </a:ln>
          </c:spPr>
          <c:invertIfNegative val="1"/>
          <c:cat>
            <c:strRef>
              <c:f>'Onboarded PEPs (2)'!$A$9:$A$20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'Onboarded PEPs (2)'!$F$8:$F$20</c:f>
              <c:numCache>
                <c:formatCode>General</c:formatCode>
                <c:ptCount val="13"/>
                <c:pt idx="0">
                  <c:v>0</c:v>
                </c:pt>
                <c:pt idx="1">
                  <c:v>10</c:v>
                </c:pt>
                <c:pt idx="2">
                  <c:v>11</c:v>
                </c:pt>
                <c:pt idx="3">
                  <c:v>14</c:v>
                </c:pt>
                <c:pt idx="4">
                  <c:v>21</c:v>
                </c:pt>
                <c:pt idx="5">
                  <c:v>35</c:v>
                </c:pt>
                <c:pt idx="6">
                  <c:v>28</c:v>
                </c:pt>
                <c:pt idx="7">
                  <c:v>10</c:v>
                </c:pt>
                <c:pt idx="8">
                  <c:v>9</c:v>
                </c:pt>
                <c:pt idx="9">
                  <c:v>15</c:v>
                </c:pt>
                <c:pt idx="10">
                  <c:v>40</c:v>
                </c:pt>
                <c:pt idx="11">
                  <c:v>60</c:v>
                </c:pt>
                <c:pt idx="12">
                  <c:v>80</c:v>
                </c:pt>
              </c:numCache>
            </c:numRef>
          </c:val>
          <c:extLst>
            <c:ext xmlns:c14="http://schemas.microsoft.com/office/drawing/2007/8/2/chart" uri="{6F2FDCE9-48DA-4B69-8628-5D25D57E5C99}">
              <c14:invertSolidFillFmt>
                <c14:spPr xmlns:c14="http://schemas.microsoft.com/office/drawing/2007/8/2/chart">
                  <a:solidFill>
                    <a:srgbClr val="FFFFFF"/>
                  </a:solidFill>
                  <a:ln cmpd="sng">
                    <a:noFill/>
                  </a:ln>
                </c14:spPr>
              </c14:invertSolidFillFmt>
            </c:ext>
            <c:ext xmlns:c16="http://schemas.microsoft.com/office/drawing/2014/chart" uri="{C3380CC4-5D6E-409C-BE32-E72D297353CC}">
              <c16:uniqueId val="{00000001-FB7B-6641-9D2B-E2D73BCFB3CC}"/>
            </c:ext>
          </c:extLst>
        </c:ser>
        <c:ser>
          <c:idx val="2"/>
          <c:order val="2"/>
          <c:tx>
            <c:v>Low Risk</c:v>
          </c:tx>
          <c:spPr>
            <a:solidFill>
              <a:srgbClr val="7A7AFF"/>
            </a:solidFill>
            <a:ln>
              <a:noFill/>
            </a:ln>
          </c:spPr>
          <c:invertIfNegative val="0"/>
          <c:val>
            <c:numRef>
              <c:f>'Onboarded PEPs (2)'!$G$8:$G$20</c:f>
              <c:numCache>
                <c:formatCode>General</c:formatCode>
                <c:ptCount val="13"/>
                <c:pt idx="0">
                  <c:v>0</c:v>
                </c:pt>
                <c:pt idx="1">
                  <c:v>10</c:v>
                </c:pt>
                <c:pt idx="2">
                  <c:v>9</c:v>
                </c:pt>
                <c:pt idx="3">
                  <c:v>16</c:v>
                </c:pt>
                <c:pt idx="4">
                  <c:v>19</c:v>
                </c:pt>
                <c:pt idx="5">
                  <c:v>5</c:v>
                </c:pt>
                <c:pt idx="6">
                  <c:v>20</c:v>
                </c:pt>
                <c:pt idx="7">
                  <c:v>30</c:v>
                </c:pt>
                <c:pt idx="8">
                  <c:v>31</c:v>
                </c:pt>
                <c:pt idx="9">
                  <c:v>85</c:v>
                </c:pt>
                <c:pt idx="10">
                  <c:v>150</c:v>
                </c:pt>
                <c:pt idx="11">
                  <c:v>120</c:v>
                </c:pt>
                <c:pt idx="12">
                  <c:v>86</c:v>
                </c:pt>
              </c:numCache>
            </c:numRef>
          </c:val>
          <c:extLst>
            <c:ext xmlns:c16="http://schemas.microsoft.com/office/drawing/2014/chart" uri="{C3380CC4-5D6E-409C-BE32-E72D297353CC}">
              <c16:uniqueId val="{00000002-C4CC-094F-B1D2-7BE04DC1865A}"/>
            </c:ext>
          </c:extLst>
        </c:ser>
        <c:dLbls>
          <c:showLegendKey val="0"/>
          <c:showVal val="0"/>
          <c:showCatName val="0"/>
          <c:showSerName val="0"/>
          <c:showPercent val="0"/>
          <c:showBubbleSize val="0"/>
        </c:dLbls>
        <c:gapWidth val="150"/>
        <c:overlap val="100"/>
        <c:axId val="182523896"/>
        <c:axId val="366569490"/>
      </c:barChart>
      <c:catAx>
        <c:axId val="182523896"/>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b="0">
                <a:solidFill>
                  <a:srgbClr val="153E7A"/>
                </a:solidFill>
                <a:latin typeface="+mn-lt"/>
              </a:defRPr>
            </a:pPr>
            <a:endParaRPr lang="en-US"/>
          </a:p>
        </c:txPr>
        <c:crossAx val="366569490"/>
        <c:crosses val="autoZero"/>
        <c:auto val="1"/>
        <c:lblAlgn val="ctr"/>
        <c:lblOffset val="100"/>
        <c:noMultiLvlLbl val="1"/>
      </c:catAx>
      <c:valAx>
        <c:axId val="366569490"/>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153E7A"/>
                    </a:solidFill>
                    <a:latin typeface="+mn-lt"/>
                  </a:defRPr>
                </a:pPr>
                <a:r>
                  <a:rPr lang="en-GB" b="0">
                    <a:solidFill>
                      <a:srgbClr val="153E7A"/>
                    </a:solidFill>
                    <a:latin typeface="+mn-lt"/>
                  </a:rPr>
                  <a:t>Number of Onboarded PEPs</a:t>
                </a:r>
              </a:p>
            </c:rich>
          </c:tx>
          <c:overlay val="0"/>
        </c:title>
        <c:numFmt formatCode="0%" sourceLinked="1"/>
        <c:majorTickMark val="none"/>
        <c:minorTickMark val="none"/>
        <c:tickLblPos val="nextTo"/>
        <c:spPr>
          <a:ln/>
        </c:spPr>
        <c:txPr>
          <a:bodyPr/>
          <a:lstStyle/>
          <a:p>
            <a:pPr lvl="0">
              <a:defRPr b="0">
                <a:solidFill>
                  <a:srgbClr val="153E7A"/>
                </a:solidFill>
                <a:latin typeface="+mn-lt"/>
              </a:defRPr>
            </a:pPr>
            <a:endParaRPr lang="en-US"/>
          </a:p>
        </c:txPr>
        <c:crossAx val="182523896"/>
        <c:crosses val="autoZero"/>
        <c:crossBetween val="between"/>
      </c:valAx>
    </c:plotArea>
    <c:legend>
      <c:legendPos val="b"/>
      <c:overlay val="0"/>
      <c:txPr>
        <a:bodyPr/>
        <a:lstStyle/>
        <a:p>
          <a:pPr lvl="0" rtl="0">
            <a:defRPr b="0">
              <a:solidFill>
                <a:srgbClr val="153E7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oneCellAnchor>
    <xdr:from>
      <xdr:col>4</xdr:col>
      <xdr:colOff>473075</xdr:colOff>
      <xdr:row>5</xdr:row>
      <xdr:rowOff>0</xdr:rowOff>
    </xdr:from>
    <xdr:ext cx="5524500" cy="3409950"/>
    <xdr:graphicFrame macro="">
      <xdr:nvGraphicFramePr>
        <xdr:cNvPr id="2" name="Chart 1" title="Chart">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10.xml><?xml version="1.0" encoding="utf-8"?>
<xdr:wsDr xmlns:xdr="http://schemas.openxmlformats.org/drawingml/2006/spreadsheetDrawing" xmlns:a="http://schemas.openxmlformats.org/drawingml/2006/main">
  <xdr:oneCellAnchor>
    <xdr:from>
      <xdr:col>6</xdr:col>
      <xdr:colOff>495300</xdr:colOff>
      <xdr:row>2</xdr:row>
      <xdr:rowOff>9525</xdr:rowOff>
    </xdr:from>
    <xdr:ext cx="5715000" cy="3533775"/>
    <xdr:graphicFrame macro="">
      <xdr:nvGraphicFramePr>
        <xdr:cNvPr id="12" name="Chart 12" title="Chart">
          <a:extLst>
            <a:ext uri="{FF2B5EF4-FFF2-40B4-BE49-F238E27FC236}">
              <a16:creationId xmlns:a16="http://schemas.microsoft.com/office/drawing/2014/main" id="{00000000-0008-0000-0A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11.xml><?xml version="1.0" encoding="utf-8"?>
<xdr:wsDr xmlns:xdr="http://schemas.openxmlformats.org/drawingml/2006/spreadsheetDrawing" xmlns:a="http://schemas.openxmlformats.org/drawingml/2006/main">
  <xdr:oneCellAnchor>
    <xdr:from>
      <xdr:col>0</xdr:col>
      <xdr:colOff>704850</xdr:colOff>
      <xdr:row>22</xdr:row>
      <xdr:rowOff>85725</xdr:rowOff>
    </xdr:from>
    <xdr:ext cx="5715000" cy="3533775"/>
    <xdr:graphicFrame macro="">
      <xdr:nvGraphicFramePr>
        <xdr:cNvPr id="13" name="Chart 13" title="Chart">
          <a:extLst>
            <a:ext uri="{FF2B5EF4-FFF2-40B4-BE49-F238E27FC236}">
              <a16:creationId xmlns:a16="http://schemas.microsoft.com/office/drawing/2014/main" id="{00000000-0008-0000-0B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12.xml><?xml version="1.0" encoding="utf-8"?>
<xdr:wsDr xmlns:xdr="http://schemas.openxmlformats.org/drawingml/2006/spreadsheetDrawing" xmlns:a="http://schemas.openxmlformats.org/drawingml/2006/main">
  <xdr:oneCellAnchor>
    <xdr:from>
      <xdr:col>5</xdr:col>
      <xdr:colOff>9525</xdr:colOff>
      <xdr:row>4</xdr:row>
      <xdr:rowOff>152400</xdr:rowOff>
    </xdr:from>
    <xdr:ext cx="5715000" cy="3533775"/>
    <xdr:graphicFrame macro="">
      <xdr:nvGraphicFramePr>
        <xdr:cNvPr id="14" name="Chart 14" title="Chart">
          <a:extLst>
            <a:ext uri="{FF2B5EF4-FFF2-40B4-BE49-F238E27FC236}">
              <a16:creationId xmlns:a16="http://schemas.microsoft.com/office/drawing/2014/main" id="{00000000-0008-0000-0C00-00000E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13.xml><?xml version="1.0" encoding="utf-8"?>
<xdr:wsDr xmlns:xdr="http://schemas.openxmlformats.org/drawingml/2006/spreadsheetDrawing" xmlns:a="http://schemas.openxmlformats.org/drawingml/2006/main">
  <xdr:oneCellAnchor>
    <xdr:from>
      <xdr:col>0</xdr:col>
      <xdr:colOff>47624</xdr:colOff>
      <xdr:row>20</xdr:row>
      <xdr:rowOff>28574</xdr:rowOff>
    </xdr:from>
    <xdr:ext cx="5715000" cy="3529584"/>
    <xdr:graphicFrame macro="">
      <xdr:nvGraphicFramePr>
        <xdr:cNvPr id="15" name="Chart 15" title="Chart">
          <a:extLst>
            <a:ext uri="{FF2B5EF4-FFF2-40B4-BE49-F238E27FC236}">
              <a16:creationId xmlns:a16="http://schemas.microsoft.com/office/drawing/2014/main" id="{00000000-0008-0000-0D00-00000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5</xdr:col>
      <xdr:colOff>774700</xdr:colOff>
      <xdr:row>20</xdr:row>
      <xdr:rowOff>28575</xdr:rowOff>
    </xdr:from>
    <xdr:ext cx="5715000" cy="3529584"/>
    <xdr:graphicFrame macro="">
      <xdr:nvGraphicFramePr>
        <xdr:cNvPr id="16" name="Chart 16" title="Chart">
          <a:extLst>
            <a:ext uri="{FF2B5EF4-FFF2-40B4-BE49-F238E27FC236}">
              <a16:creationId xmlns:a16="http://schemas.microsoft.com/office/drawing/2014/main" id="{00000000-0008-0000-0D00-00001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wsDr>
</file>

<file path=xl/drawings/drawing14.xml><?xml version="1.0" encoding="utf-8"?>
<xdr:wsDr xmlns:xdr="http://schemas.openxmlformats.org/drawingml/2006/spreadsheetDrawing" xmlns:a="http://schemas.openxmlformats.org/drawingml/2006/main">
  <xdr:oneCellAnchor>
    <xdr:from>
      <xdr:col>4</xdr:col>
      <xdr:colOff>552450</xdr:colOff>
      <xdr:row>4</xdr:row>
      <xdr:rowOff>161925</xdr:rowOff>
    </xdr:from>
    <xdr:ext cx="5715000" cy="3533775"/>
    <xdr:graphicFrame macro="">
      <xdr:nvGraphicFramePr>
        <xdr:cNvPr id="17" name="Chart 17" title="Chart">
          <a:extLst>
            <a:ext uri="{FF2B5EF4-FFF2-40B4-BE49-F238E27FC236}">
              <a16:creationId xmlns:a16="http://schemas.microsoft.com/office/drawing/2014/main" id="{00000000-0008-0000-0E00-00001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15.xml><?xml version="1.0" encoding="utf-8"?>
<xdr:wsDr xmlns:xdr="http://schemas.openxmlformats.org/drawingml/2006/spreadsheetDrawing" xmlns:a="http://schemas.openxmlformats.org/drawingml/2006/main">
  <xdr:oneCellAnchor>
    <xdr:from>
      <xdr:col>3</xdr:col>
      <xdr:colOff>342900</xdr:colOff>
      <xdr:row>0</xdr:row>
      <xdr:rowOff>171450</xdr:rowOff>
    </xdr:from>
    <xdr:ext cx="5715000" cy="3533775"/>
    <xdr:graphicFrame macro="">
      <xdr:nvGraphicFramePr>
        <xdr:cNvPr id="18" name="Chart 18" title="Chart">
          <a:extLst>
            <a:ext uri="{FF2B5EF4-FFF2-40B4-BE49-F238E27FC236}">
              <a16:creationId xmlns:a16="http://schemas.microsoft.com/office/drawing/2014/main" id="{00000000-0008-0000-0F00-00001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16.xml><?xml version="1.0" encoding="utf-8"?>
<xdr:wsDr xmlns:xdr="http://schemas.openxmlformats.org/drawingml/2006/spreadsheetDrawing" xmlns:a="http://schemas.openxmlformats.org/drawingml/2006/main">
  <xdr:oneCellAnchor>
    <xdr:from>
      <xdr:col>5</xdr:col>
      <xdr:colOff>485775</xdr:colOff>
      <xdr:row>3</xdr:row>
      <xdr:rowOff>104775</xdr:rowOff>
    </xdr:from>
    <xdr:ext cx="5715000" cy="3533775"/>
    <xdr:graphicFrame macro="">
      <xdr:nvGraphicFramePr>
        <xdr:cNvPr id="19" name="Chart 19" title="Chart">
          <a:extLst>
            <a:ext uri="{FF2B5EF4-FFF2-40B4-BE49-F238E27FC236}">
              <a16:creationId xmlns:a16="http://schemas.microsoft.com/office/drawing/2014/main" id="{00000000-0008-0000-1000-00001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17.xml><?xml version="1.0" encoding="utf-8"?>
<xdr:wsDr xmlns:xdr="http://schemas.openxmlformats.org/drawingml/2006/spreadsheetDrawing" xmlns:a="http://schemas.openxmlformats.org/drawingml/2006/main">
  <xdr:oneCellAnchor>
    <xdr:from>
      <xdr:col>4</xdr:col>
      <xdr:colOff>609600</xdr:colOff>
      <xdr:row>4</xdr:row>
      <xdr:rowOff>38100</xdr:rowOff>
    </xdr:from>
    <xdr:ext cx="5715000" cy="3533775"/>
    <xdr:graphicFrame macro="">
      <xdr:nvGraphicFramePr>
        <xdr:cNvPr id="20" name="Chart 20" title="Chart">
          <a:extLst>
            <a:ext uri="{FF2B5EF4-FFF2-40B4-BE49-F238E27FC236}">
              <a16:creationId xmlns:a16="http://schemas.microsoft.com/office/drawing/2014/main" id="{00000000-0008-0000-1100-00001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18.xml><?xml version="1.0" encoding="utf-8"?>
<xdr:wsDr xmlns:xdr="http://schemas.openxmlformats.org/drawingml/2006/spreadsheetDrawing" xmlns:a="http://schemas.openxmlformats.org/drawingml/2006/main">
  <xdr:oneCellAnchor>
    <xdr:from>
      <xdr:col>8</xdr:col>
      <xdr:colOff>276225</xdr:colOff>
      <xdr:row>2</xdr:row>
      <xdr:rowOff>66675</xdr:rowOff>
    </xdr:from>
    <xdr:ext cx="5715000" cy="3533775"/>
    <xdr:graphicFrame macro="">
      <xdr:nvGraphicFramePr>
        <xdr:cNvPr id="21" name="Chart 21" title="Chart">
          <a:extLst>
            <a:ext uri="{FF2B5EF4-FFF2-40B4-BE49-F238E27FC236}">
              <a16:creationId xmlns:a16="http://schemas.microsoft.com/office/drawing/2014/main" id="{00000000-0008-0000-1200-00001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657225</xdr:colOff>
      <xdr:row>1</xdr:row>
      <xdr:rowOff>19050</xdr:rowOff>
    </xdr:from>
    <xdr:ext cx="5715000" cy="3533775"/>
    <xdr:graphicFrame macro="">
      <xdr:nvGraphicFramePr>
        <xdr:cNvPr id="2" name="Chart 2" title="Chart">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dr:oneCellAnchor>
    <xdr:from>
      <xdr:col>5</xdr:col>
      <xdr:colOff>371475</xdr:colOff>
      <xdr:row>2</xdr:row>
      <xdr:rowOff>47625</xdr:rowOff>
    </xdr:from>
    <xdr:ext cx="5715000" cy="3533775"/>
    <xdr:graphicFrame macro="">
      <xdr:nvGraphicFramePr>
        <xdr:cNvPr id="3" name="Chart 3" title="Chart">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4.xml><?xml version="1.0" encoding="utf-8"?>
<xdr:wsDr xmlns:xdr="http://schemas.openxmlformats.org/drawingml/2006/spreadsheetDrawing" xmlns:a="http://schemas.openxmlformats.org/drawingml/2006/main">
  <xdr:oneCellAnchor>
    <xdr:from>
      <xdr:col>4</xdr:col>
      <xdr:colOff>876300</xdr:colOff>
      <xdr:row>2</xdr:row>
      <xdr:rowOff>161925</xdr:rowOff>
    </xdr:from>
    <xdr:ext cx="5715000" cy="3533775"/>
    <xdr:graphicFrame macro="">
      <xdr:nvGraphicFramePr>
        <xdr:cNvPr id="4" name="Chart 4" title="Chart">
          <a:extLst>
            <a:ext uri="{FF2B5EF4-FFF2-40B4-BE49-F238E27FC236}">
              <a16:creationId xmlns:a16="http://schemas.microsoft.com/office/drawing/2014/main" id="{00000000-0008-0000-04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238125</xdr:colOff>
      <xdr:row>19</xdr:row>
      <xdr:rowOff>114300</xdr:rowOff>
    </xdr:from>
    <xdr:ext cx="5715000" cy="3533775"/>
    <xdr:graphicFrame macro="">
      <xdr:nvGraphicFramePr>
        <xdr:cNvPr id="5" name="Chart 5" title="Chart">
          <a:extLst>
            <a:ext uri="{FF2B5EF4-FFF2-40B4-BE49-F238E27FC236}">
              <a16:creationId xmlns:a16="http://schemas.microsoft.com/office/drawing/2014/main" id="{00000000-0008-0000-05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6</xdr:col>
      <xdr:colOff>552450</xdr:colOff>
      <xdr:row>19</xdr:row>
      <xdr:rowOff>19050</xdr:rowOff>
    </xdr:from>
    <xdr:ext cx="5715000" cy="3533775"/>
    <xdr:graphicFrame macro="">
      <xdr:nvGraphicFramePr>
        <xdr:cNvPr id="6" name="Chart 6" title="Chart">
          <a:extLst>
            <a:ext uri="{FF2B5EF4-FFF2-40B4-BE49-F238E27FC236}">
              <a16:creationId xmlns:a16="http://schemas.microsoft.com/office/drawing/2014/main" id="{00000000-0008-0000-05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wsDr>
</file>

<file path=xl/drawings/drawing6.xml><?xml version="1.0" encoding="utf-8"?>
<xdr:wsDr xmlns:xdr="http://schemas.openxmlformats.org/drawingml/2006/spreadsheetDrawing" xmlns:a="http://schemas.openxmlformats.org/drawingml/2006/main">
  <xdr:oneCellAnchor>
    <xdr:from>
      <xdr:col>7</xdr:col>
      <xdr:colOff>333375</xdr:colOff>
      <xdr:row>5</xdr:row>
      <xdr:rowOff>19050</xdr:rowOff>
    </xdr:from>
    <xdr:ext cx="5715000" cy="3533775"/>
    <xdr:graphicFrame macro="">
      <xdr:nvGraphicFramePr>
        <xdr:cNvPr id="7" name="Chart 7" title="Chart">
          <a:extLst>
            <a:ext uri="{FF2B5EF4-FFF2-40B4-BE49-F238E27FC236}">
              <a16:creationId xmlns:a16="http://schemas.microsoft.com/office/drawing/2014/main" id="{00000000-0008-0000-06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7.xml><?xml version="1.0" encoding="utf-8"?>
<xdr:wsDr xmlns:xdr="http://schemas.openxmlformats.org/drawingml/2006/spreadsheetDrawing" xmlns:a="http://schemas.openxmlformats.org/drawingml/2006/main">
  <xdr:oneCellAnchor>
    <xdr:from>
      <xdr:col>0</xdr:col>
      <xdr:colOff>0</xdr:colOff>
      <xdr:row>21</xdr:row>
      <xdr:rowOff>57150</xdr:rowOff>
    </xdr:from>
    <xdr:ext cx="5715000" cy="3533775"/>
    <xdr:graphicFrame macro="">
      <xdr:nvGraphicFramePr>
        <xdr:cNvPr id="8" name="Chart 8" title="Chart">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5</xdr:col>
      <xdr:colOff>771525</xdr:colOff>
      <xdr:row>21</xdr:row>
      <xdr:rowOff>66675</xdr:rowOff>
    </xdr:from>
    <xdr:ext cx="5715000" cy="3533775"/>
    <xdr:graphicFrame macro="">
      <xdr:nvGraphicFramePr>
        <xdr:cNvPr id="9" name="Chart 9" title="Chart">
          <a:extLst>
            <a:ext uri="{FF2B5EF4-FFF2-40B4-BE49-F238E27FC236}">
              <a16:creationId xmlns:a16="http://schemas.microsoft.com/office/drawing/2014/main" id="{00000000-0008-0000-07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wsDr>
</file>

<file path=xl/drawings/drawing8.xml><?xml version="1.0" encoding="utf-8"?>
<xdr:wsDr xmlns:xdr="http://schemas.openxmlformats.org/drawingml/2006/spreadsheetDrawing" xmlns:a="http://schemas.openxmlformats.org/drawingml/2006/main">
  <xdr:oneCellAnchor>
    <xdr:from>
      <xdr:col>3</xdr:col>
      <xdr:colOff>695325</xdr:colOff>
      <xdr:row>1</xdr:row>
      <xdr:rowOff>123825</xdr:rowOff>
    </xdr:from>
    <xdr:ext cx="5715000" cy="3533775"/>
    <xdr:graphicFrame macro="">
      <xdr:nvGraphicFramePr>
        <xdr:cNvPr id="10" name="Chart 10" title="Chart">
          <a:extLst>
            <a:ext uri="{FF2B5EF4-FFF2-40B4-BE49-F238E27FC236}">
              <a16:creationId xmlns:a16="http://schemas.microsoft.com/office/drawing/2014/main" id="{00000000-0008-0000-08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drawings/drawing9.xml><?xml version="1.0" encoding="utf-8"?>
<xdr:wsDr xmlns:xdr="http://schemas.openxmlformats.org/drawingml/2006/spreadsheetDrawing" xmlns:a="http://schemas.openxmlformats.org/drawingml/2006/main">
  <xdr:oneCellAnchor>
    <xdr:from>
      <xdr:col>2</xdr:col>
      <xdr:colOff>866775</xdr:colOff>
      <xdr:row>2</xdr:row>
      <xdr:rowOff>123825</xdr:rowOff>
    </xdr:from>
    <xdr:ext cx="5715000" cy="3533775"/>
    <xdr:graphicFrame macro="">
      <xdr:nvGraphicFramePr>
        <xdr:cNvPr id="11" name="Chart 11" title="Chart">
          <a:extLst>
            <a:ext uri="{FF2B5EF4-FFF2-40B4-BE49-F238E27FC236}">
              <a16:creationId xmlns:a16="http://schemas.microsoft.com/office/drawing/2014/main" id="{00000000-0008-0000-09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B2:L9"/>
  <sheetViews>
    <sheetView workbookViewId="0">
      <selection activeCell="L16" sqref="L16"/>
    </sheetView>
  </sheetViews>
  <sheetFormatPr baseColWidth="10" defaultColWidth="14.5" defaultRowHeight="15.75" customHeight="1"/>
  <cols>
    <col min="1" max="1" width="5.6640625" customWidth="1"/>
    <col min="2" max="2" width="5.33203125" customWidth="1"/>
  </cols>
  <sheetData>
    <row r="2" spans="2:12" ht="15.75" customHeight="1">
      <c r="B2" s="1"/>
      <c r="C2" s="1"/>
      <c r="D2" s="2"/>
      <c r="E2" s="2"/>
      <c r="F2" s="2"/>
      <c r="G2" s="2"/>
      <c r="H2" s="2"/>
      <c r="I2" s="2"/>
      <c r="J2" s="2"/>
      <c r="K2" s="2"/>
      <c r="L2" s="2"/>
    </row>
    <row r="3" spans="2:12" ht="15.75" customHeight="1">
      <c r="B3" s="1"/>
      <c r="C3" s="36" t="s">
        <v>0</v>
      </c>
      <c r="D3" s="2"/>
      <c r="E3" s="2"/>
      <c r="F3" s="2"/>
      <c r="G3" s="2"/>
      <c r="H3" s="2"/>
      <c r="I3" s="2"/>
      <c r="J3" s="2"/>
      <c r="K3" s="2"/>
      <c r="L3" s="2"/>
    </row>
    <row r="4" spans="2:12" ht="15.75" customHeight="1">
      <c r="B4" s="3"/>
      <c r="C4" s="37"/>
      <c r="D4" s="2"/>
      <c r="E4" s="2"/>
      <c r="F4" s="2"/>
      <c r="G4" s="2"/>
      <c r="H4" s="2"/>
      <c r="I4" s="2"/>
      <c r="J4" s="2"/>
      <c r="K4" s="2"/>
      <c r="L4" s="2"/>
    </row>
    <row r="5" spans="2:12" ht="15.75" customHeight="1">
      <c r="B5" s="1"/>
      <c r="C5" s="36" t="s">
        <v>1</v>
      </c>
      <c r="D5" s="2"/>
      <c r="E5" s="2"/>
      <c r="F5" s="2"/>
      <c r="G5" s="2"/>
      <c r="H5" s="2"/>
      <c r="I5" s="2"/>
      <c r="J5" s="2"/>
      <c r="K5" s="2"/>
      <c r="L5" s="2"/>
    </row>
    <row r="6" spans="2:12" ht="15.75" customHeight="1">
      <c r="B6" s="4"/>
      <c r="C6" s="38" t="s">
        <v>2</v>
      </c>
      <c r="D6" s="2"/>
      <c r="E6" s="2"/>
      <c r="F6" s="2"/>
      <c r="G6" s="2"/>
      <c r="H6" s="2"/>
      <c r="I6" s="2"/>
      <c r="J6" s="2"/>
      <c r="K6" s="2"/>
      <c r="L6" s="2"/>
    </row>
    <row r="7" spans="2:12" ht="15.75" customHeight="1">
      <c r="B7" s="4"/>
      <c r="C7" s="38" t="s">
        <v>3</v>
      </c>
      <c r="D7" s="2"/>
      <c r="E7" s="2"/>
      <c r="F7" s="2"/>
      <c r="G7" s="2"/>
      <c r="H7" s="2"/>
      <c r="I7" s="2"/>
      <c r="J7" s="2"/>
      <c r="K7" s="2"/>
      <c r="L7" s="2"/>
    </row>
    <row r="8" spans="2:12" ht="15.75" customHeight="1">
      <c r="B8" s="4"/>
      <c r="C8" s="38" t="s">
        <v>134</v>
      </c>
      <c r="D8" s="2"/>
      <c r="E8" s="2"/>
      <c r="F8" s="2"/>
      <c r="G8" s="2"/>
      <c r="H8" s="2"/>
      <c r="I8" s="2"/>
      <c r="J8" s="2"/>
      <c r="K8" s="2"/>
      <c r="L8" s="2"/>
    </row>
    <row r="9" spans="2:12" ht="15.75" customHeight="1">
      <c r="B9" s="2"/>
      <c r="C9" s="2"/>
      <c r="D9" s="2"/>
      <c r="E9" s="2"/>
      <c r="F9" s="2"/>
      <c r="G9" s="2"/>
      <c r="H9" s="2"/>
      <c r="I9" s="2"/>
      <c r="J9" s="2"/>
      <c r="K9" s="2"/>
      <c r="L9" s="2"/>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B16"/>
  <sheetViews>
    <sheetView tabSelected="1" workbookViewId="0">
      <selection activeCell="I7" sqref="I7"/>
    </sheetView>
  </sheetViews>
  <sheetFormatPr baseColWidth="10" defaultColWidth="14.5" defaultRowHeight="15.75" customHeight="1"/>
  <cols>
    <col min="2" max="2" width="16.5" customWidth="1"/>
  </cols>
  <sheetData>
    <row r="1" spans="1:2" ht="15.75" customHeight="1">
      <c r="A1" s="5" t="s">
        <v>4</v>
      </c>
      <c r="B1" s="7"/>
    </row>
    <row r="2" spans="1:2" ht="15.75" customHeight="1">
      <c r="A2" s="8" t="s">
        <v>69</v>
      </c>
      <c r="B2" s="7"/>
    </row>
    <row r="3" spans="1:2" ht="15.75" customHeight="1">
      <c r="A3" s="7"/>
      <c r="B3" s="7"/>
    </row>
    <row r="4" spans="1:2" ht="28">
      <c r="A4" s="7" t="s">
        <v>8</v>
      </c>
      <c r="B4" s="10" t="s">
        <v>70</v>
      </c>
    </row>
    <row r="5" spans="1:2" ht="15.75" customHeight="1">
      <c r="A5" s="12" t="s">
        <v>10</v>
      </c>
      <c r="B5" s="12">
        <v>20000</v>
      </c>
    </row>
    <row r="6" spans="1:2" ht="15.75" customHeight="1">
      <c r="A6" s="12" t="s">
        <v>11</v>
      </c>
      <c r="B6" s="12">
        <v>21000</v>
      </c>
    </row>
    <row r="7" spans="1:2" ht="15.75" customHeight="1">
      <c r="A7" s="12" t="s">
        <v>12</v>
      </c>
      <c r="B7" s="12">
        <v>22000</v>
      </c>
    </row>
    <row r="8" spans="1:2" ht="15.75" customHeight="1">
      <c r="A8" s="12" t="s">
        <v>13</v>
      </c>
      <c r="B8" s="12">
        <v>23000</v>
      </c>
    </row>
    <row r="9" spans="1:2" ht="15.75" customHeight="1">
      <c r="A9" s="12" t="s">
        <v>14</v>
      </c>
      <c r="B9" s="12">
        <v>24000</v>
      </c>
    </row>
    <row r="10" spans="1:2" ht="15.75" customHeight="1">
      <c r="A10" s="12" t="s">
        <v>15</v>
      </c>
      <c r="B10" s="12">
        <v>25000</v>
      </c>
    </row>
    <row r="11" spans="1:2" ht="15.75" customHeight="1">
      <c r="A11" s="12" t="s">
        <v>16</v>
      </c>
      <c r="B11" s="12">
        <v>23000</v>
      </c>
    </row>
    <row r="12" spans="1:2" ht="15.75" customHeight="1">
      <c r="A12" s="12" t="s">
        <v>17</v>
      </c>
      <c r="B12" s="12">
        <v>27000</v>
      </c>
    </row>
    <row r="13" spans="1:2" ht="15.75" customHeight="1">
      <c r="A13" s="12" t="s">
        <v>18</v>
      </c>
      <c r="B13" s="12">
        <v>28000</v>
      </c>
    </row>
    <row r="14" spans="1:2" ht="15.75" customHeight="1">
      <c r="A14" s="12" t="s">
        <v>19</v>
      </c>
      <c r="B14" s="12">
        <v>27000</v>
      </c>
    </row>
    <row r="15" spans="1:2" ht="15.75" customHeight="1">
      <c r="A15" s="12" t="s">
        <v>20</v>
      </c>
      <c r="B15" s="12">
        <v>30000</v>
      </c>
    </row>
    <row r="16" spans="1:2" ht="15.75" customHeight="1">
      <c r="A16" s="12" t="s">
        <v>21</v>
      </c>
      <c r="B16" s="12">
        <v>31000</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Z24"/>
  <sheetViews>
    <sheetView topLeftCell="D1" workbookViewId="0">
      <selection activeCell="J28" sqref="J28"/>
    </sheetView>
  </sheetViews>
  <sheetFormatPr baseColWidth="10" defaultColWidth="14.5" defaultRowHeight="15.75" customHeight="1"/>
  <cols>
    <col min="2" max="2" width="19.5" customWidth="1"/>
    <col min="3" max="3" width="14.6640625" customWidth="1"/>
    <col min="4" max="4" width="15.5" customWidth="1"/>
    <col min="5" max="5" width="13.83203125" customWidth="1"/>
  </cols>
  <sheetData>
    <row r="1" spans="1:26" ht="15.75" customHeight="1">
      <c r="A1" s="5" t="s">
        <v>4</v>
      </c>
      <c r="B1" s="10"/>
      <c r="C1" s="10"/>
      <c r="D1" s="10"/>
      <c r="E1" s="10"/>
      <c r="F1" s="10"/>
      <c r="G1" s="11"/>
      <c r="H1" s="11"/>
      <c r="I1" s="11"/>
      <c r="J1" s="11"/>
      <c r="K1" s="11"/>
      <c r="L1" s="11"/>
      <c r="M1" s="11"/>
      <c r="N1" s="11"/>
      <c r="O1" s="11"/>
      <c r="P1" s="11"/>
      <c r="Q1" s="11"/>
      <c r="R1" s="11"/>
      <c r="S1" s="11"/>
      <c r="T1" s="11"/>
      <c r="U1" s="11"/>
      <c r="V1" s="11"/>
      <c r="W1" s="11"/>
      <c r="X1" s="11"/>
      <c r="Y1" s="11"/>
      <c r="Z1" s="11"/>
    </row>
    <row r="2" spans="1:26" ht="15.75" customHeight="1">
      <c r="A2" s="8" t="s">
        <v>71</v>
      </c>
      <c r="B2" s="10"/>
      <c r="C2" s="10"/>
      <c r="D2" s="10"/>
      <c r="E2" s="10"/>
      <c r="F2" s="10"/>
      <c r="G2" s="11"/>
      <c r="H2" s="11"/>
      <c r="I2" s="11"/>
      <c r="J2" s="11"/>
      <c r="K2" s="11"/>
      <c r="L2" s="11"/>
      <c r="M2" s="11"/>
      <c r="N2" s="11"/>
      <c r="O2" s="11"/>
      <c r="P2" s="11"/>
      <c r="Q2" s="11"/>
      <c r="R2" s="11"/>
      <c r="S2" s="11"/>
      <c r="T2" s="11"/>
      <c r="U2" s="11"/>
      <c r="V2" s="11"/>
      <c r="W2" s="11"/>
      <c r="X2" s="11"/>
      <c r="Y2" s="11"/>
      <c r="Z2" s="11"/>
    </row>
    <row r="3" spans="1:26" ht="15.75" customHeight="1">
      <c r="A3" s="8" t="s">
        <v>72</v>
      </c>
      <c r="B3" s="10"/>
      <c r="C3" s="10"/>
      <c r="D3" s="10"/>
      <c r="E3" s="10"/>
      <c r="F3" s="10"/>
      <c r="G3" s="11"/>
      <c r="H3" s="11"/>
      <c r="I3" s="11"/>
      <c r="J3" s="11"/>
      <c r="K3" s="11"/>
      <c r="L3" s="11"/>
      <c r="M3" s="11"/>
      <c r="N3" s="11"/>
      <c r="O3" s="11"/>
      <c r="P3" s="11"/>
      <c r="Q3" s="11"/>
      <c r="R3" s="11"/>
      <c r="S3" s="11"/>
      <c r="T3" s="11"/>
      <c r="U3" s="11"/>
      <c r="V3" s="11"/>
      <c r="W3" s="11"/>
      <c r="X3" s="11"/>
      <c r="Y3" s="11"/>
      <c r="Z3" s="11"/>
    </row>
    <row r="4" spans="1:26" ht="15.75" customHeight="1">
      <c r="A4" s="10"/>
      <c r="B4" s="10"/>
      <c r="C4" s="10"/>
      <c r="D4" s="10"/>
      <c r="E4" s="10"/>
      <c r="F4" s="10"/>
      <c r="G4" s="11"/>
      <c r="H4" s="11"/>
      <c r="I4" s="11"/>
      <c r="J4" s="11"/>
      <c r="K4" s="11"/>
      <c r="L4" s="11"/>
      <c r="M4" s="11"/>
      <c r="N4" s="11"/>
      <c r="O4" s="11"/>
      <c r="P4" s="11"/>
      <c r="Q4" s="11"/>
      <c r="R4" s="11"/>
      <c r="S4" s="11"/>
      <c r="T4" s="11"/>
      <c r="U4" s="11"/>
      <c r="V4" s="11"/>
      <c r="W4" s="11"/>
      <c r="X4" s="11"/>
      <c r="Y4" s="11"/>
      <c r="Z4" s="11"/>
    </row>
    <row r="5" spans="1:26" ht="28">
      <c r="A5" s="10" t="s">
        <v>8</v>
      </c>
      <c r="B5" s="10" t="s">
        <v>73</v>
      </c>
      <c r="C5" s="10" t="s">
        <v>74</v>
      </c>
      <c r="D5" s="10" t="s">
        <v>75</v>
      </c>
      <c r="E5" s="10" t="s">
        <v>76</v>
      </c>
      <c r="F5" s="10" t="s">
        <v>77</v>
      </c>
      <c r="G5" s="11"/>
      <c r="H5" s="11"/>
      <c r="I5" s="11"/>
      <c r="J5" s="11"/>
      <c r="K5" s="11"/>
      <c r="L5" s="11"/>
      <c r="M5" s="11"/>
      <c r="N5" s="11"/>
      <c r="O5" s="11"/>
      <c r="P5" s="11"/>
      <c r="Q5" s="11"/>
      <c r="R5" s="11"/>
      <c r="S5" s="11"/>
      <c r="T5" s="11"/>
      <c r="U5" s="11"/>
      <c r="V5" s="11"/>
      <c r="W5" s="11"/>
      <c r="X5" s="11"/>
      <c r="Y5" s="11"/>
      <c r="Z5" s="11"/>
    </row>
    <row r="6" spans="1:26" ht="15.75" customHeight="1">
      <c r="A6" s="12" t="s">
        <v>10</v>
      </c>
      <c r="B6" s="12">
        <v>100000</v>
      </c>
      <c r="C6" s="27">
        <v>80000</v>
      </c>
      <c r="D6" s="27">
        <v>10000</v>
      </c>
      <c r="E6" s="12">
        <v>2005</v>
      </c>
      <c r="F6" s="27">
        <f t="shared" ref="F6:F17" si="0">B6-C6-D6-E6</f>
        <v>7995</v>
      </c>
    </row>
    <row r="7" spans="1:26" ht="15.75" customHeight="1">
      <c r="A7" s="12" t="s">
        <v>11</v>
      </c>
      <c r="B7" s="12">
        <v>150000</v>
      </c>
      <c r="C7" s="27">
        <v>120000</v>
      </c>
      <c r="D7" s="27">
        <v>15000</v>
      </c>
      <c r="E7" s="12">
        <v>2100</v>
      </c>
      <c r="F7" s="27">
        <f t="shared" si="0"/>
        <v>12900</v>
      </c>
    </row>
    <row r="8" spans="1:26" ht="15.75" customHeight="1">
      <c r="A8" s="12" t="s">
        <v>12</v>
      </c>
      <c r="B8" s="12">
        <v>175000</v>
      </c>
      <c r="C8" s="27">
        <v>140000</v>
      </c>
      <c r="D8" s="27">
        <v>17500</v>
      </c>
      <c r="E8" s="12">
        <v>2200</v>
      </c>
      <c r="F8" s="27">
        <f t="shared" si="0"/>
        <v>15300</v>
      </c>
    </row>
    <row r="9" spans="1:26" ht="15.75" customHeight="1">
      <c r="A9" s="12" t="s">
        <v>13</v>
      </c>
      <c r="B9" s="12">
        <v>200000</v>
      </c>
      <c r="C9" s="27">
        <v>160000</v>
      </c>
      <c r="D9" s="27">
        <v>20000</v>
      </c>
      <c r="E9" s="12">
        <v>2350</v>
      </c>
      <c r="F9" s="27">
        <f t="shared" si="0"/>
        <v>17650</v>
      </c>
    </row>
    <row r="10" spans="1:26" ht="15.75" customHeight="1">
      <c r="A10" s="12" t="s">
        <v>14</v>
      </c>
      <c r="B10" s="12">
        <v>210000</v>
      </c>
      <c r="C10" s="27">
        <v>168000</v>
      </c>
      <c r="D10" s="27">
        <v>21000</v>
      </c>
      <c r="E10" s="12">
        <v>2400</v>
      </c>
      <c r="F10" s="27">
        <f t="shared" si="0"/>
        <v>18600</v>
      </c>
    </row>
    <row r="11" spans="1:26" ht="15.75" customHeight="1">
      <c r="A11" s="12" t="s">
        <v>15</v>
      </c>
      <c r="B11" s="12">
        <v>230000</v>
      </c>
      <c r="C11" s="27">
        <v>184000</v>
      </c>
      <c r="D11" s="27">
        <v>23000</v>
      </c>
      <c r="E11" s="12">
        <v>2500</v>
      </c>
      <c r="F11" s="27">
        <f t="shared" si="0"/>
        <v>20500</v>
      </c>
    </row>
    <row r="12" spans="1:26" ht="15.75" customHeight="1">
      <c r="A12" s="12" t="s">
        <v>16</v>
      </c>
      <c r="B12" s="12">
        <v>235000</v>
      </c>
      <c r="C12" s="27">
        <v>188000</v>
      </c>
      <c r="D12" s="27">
        <v>23500</v>
      </c>
      <c r="E12" s="12">
        <v>2600</v>
      </c>
      <c r="F12" s="27">
        <f t="shared" si="0"/>
        <v>20900</v>
      </c>
    </row>
    <row r="13" spans="1:26" ht="15.75" customHeight="1">
      <c r="A13" s="12" t="s">
        <v>17</v>
      </c>
      <c r="B13" s="12">
        <v>240000</v>
      </c>
      <c r="C13" s="27">
        <v>192000</v>
      </c>
      <c r="D13" s="27">
        <v>24000</v>
      </c>
      <c r="E13" s="12">
        <v>2400</v>
      </c>
      <c r="F13" s="27">
        <f t="shared" si="0"/>
        <v>21600</v>
      </c>
    </row>
    <row r="14" spans="1:26" ht="15.75" customHeight="1">
      <c r="A14" s="12" t="s">
        <v>18</v>
      </c>
      <c r="B14" s="12">
        <v>250000</v>
      </c>
      <c r="C14" s="27">
        <v>200000</v>
      </c>
      <c r="D14" s="27">
        <v>25000</v>
      </c>
      <c r="E14" s="12">
        <v>2800</v>
      </c>
      <c r="F14" s="27">
        <f t="shared" si="0"/>
        <v>22200</v>
      </c>
    </row>
    <row r="15" spans="1:26" ht="15.75" customHeight="1">
      <c r="A15" s="12" t="s">
        <v>19</v>
      </c>
      <c r="B15" s="12">
        <v>300000</v>
      </c>
      <c r="C15" s="27">
        <v>240000</v>
      </c>
      <c r="D15" s="27">
        <v>30000</v>
      </c>
      <c r="E15" s="12">
        <v>2900</v>
      </c>
      <c r="F15" s="27">
        <f t="shared" si="0"/>
        <v>27100</v>
      </c>
    </row>
    <row r="16" spans="1:26" ht="15.75" customHeight="1">
      <c r="A16" s="12" t="s">
        <v>20</v>
      </c>
      <c r="B16" s="12">
        <v>353000</v>
      </c>
      <c r="C16" s="27">
        <v>282400</v>
      </c>
      <c r="D16" s="27">
        <v>35300</v>
      </c>
      <c r="E16" s="12">
        <v>3000</v>
      </c>
      <c r="F16" s="27">
        <f t="shared" si="0"/>
        <v>32300</v>
      </c>
    </row>
    <row r="17" spans="1:6" ht="15.75" customHeight="1">
      <c r="A17" s="12" t="s">
        <v>21</v>
      </c>
      <c r="B17" s="12">
        <v>453000</v>
      </c>
      <c r="C17" s="27">
        <v>362400</v>
      </c>
      <c r="D17" s="27">
        <v>45300</v>
      </c>
      <c r="E17" s="12">
        <v>3700</v>
      </c>
      <c r="F17" s="27">
        <f t="shared" si="0"/>
        <v>41600</v>
      </c>
    </row>
    <row r="21" spans="1:6" ht="15">
      <c r="B21" s="28"/>
    </row>
    <row r="22" spans="1:6" ht="15">
      <c r="B22" s="28"/>
    </row>
    <row r="23" spans="1:6" ht="15">
      <c r="B23" s="28"/>
    </row>
    <row r="24" spans="1:6" ht="15">
      <c r="B24" s="28"/>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M20"/>
  <sheetViews>
    <sheetView topLeftCell="A9" workbookViewId="0">
      <selection activeCell="G32" sqref="G32"/>
    </sheetView>
  </sheetViews>
  <sheetFormatPr baseColWidth="10" defaultColWidth="14.5" defaultRowHeight="15.75" customHeight="1"/>
  <cols>
    <col min="2" max="2" width="13" customWidth="1"/>
    <col min="3" max="3" width="20" customWidth="1"/>
    <col min="4" max="4" width="15.6640625" customWidth="1"/>
    <col min="5" max="5" width="15.33203125" customWidth="1"/>
    <col min="6" max="6" width="21.5" customWidth="1"/>
    <col min="7" max="7" width="15.5" customWidth="1"/>
    <col min="8" max="8" width="13.83203125" customWidth="1"/>
    <col min="9" max="9" width="20.83203125" customWidth="1"/>
    <col min="10" max="10" width="16.5" customWidth="1"/>
    <col min="11" max="11" width="12.33203125" customWidth="1"/>
    <col min="12" max="12" width="21.5" customWidth="1"/>
    <col min="13" max="13" width="15" customWidth="1"/>
  </cols>
  <sheetData>
    <row r="1" spans="1:13" ht="15.75" customHeight="1">
      <c r="A1" s="5" t="s">
        <v>4</v>
      </c>
      <c r="B1" s="16"/>
      <c r="C1" s="16"/>
      <c r="D1" s="16"/>
      <c r="E1" s="16"/>
      <c r="F1" s="16"/>
      <c r="G1" s="16"/>
      <c r="H1" s="7"/>
      <c r="I1" s="7"/>
      <c r="J1" s="7"/>
      <c r="K1" s="23"/>
    </row>
    <row r="2" spans="1:13" ht="15.75" customHeight="1">
      <c r="A2" s="8" t="s">
        <v>46</v>
      </c>
      <c r="B2" s="16"/>
      <c r="C2" s="16"/>
      <c r="D2" s="16"/>
      <c r="E2" s="16"/>
      <c r="F2" s="16"/>
      <c r="G2" s="16"/>
      <c r="H2" s="7"/>
      <c r="I2" s="7"/>
      <c r="J2" s="7"/>
      <c r="K2" s="23"/>
    </row>
    <row r="3" spans="1:13" ht="15.75" customHeight="1">
      <c r="A3" s="8" t="s">
        <v>78</v>
      </c>
      <c r="B3" s="16"/>
      <c r="C3" s="16"/>
      <c r="D3" s="16"/>
      <c r="E3" s="16"/>
      <c r="F3" s="16"/>
      <c r="G3" s="16"/>
      <c r="H3" s="7"/>
      <c r="I3" s="7"/>
      <c r="J3" s="7"/>
      <c r="K3" s="23"/>
    </row>
    <row r="4" spans="1:13" ht="15.75" customHeight="1">
      <c r="A4" s="8" t="s">
        <v>79</v>
      </c>
      <c r="B4" s="16"/>
      <c r="C4" s="16"/>
      <c r="D4" s="16"/>
      <c r="E4" s="16"/>
      <c r="F4" s="16"/>
      <c r="G4" s="16"/>
      <c r="H4" s="7"/>
      <c r="I4" s="7"/>
      <c r="J4" s="7"/>
      <c r="K4" s="23"/>
    </row>
    <row r="5" spans="1:13" ht="15.75" customHeight="1">
      <c r="A5" s="8" t="s">
        <v>80</v>
      </c>
      <c r="B5" s="16"/>
      <c r="C5" s="16"/>
      <c r="D5" s="16"/>
      <c r="E5" s="16"/>
      <c r="F5" s="16"/>
      <c r="G5" s="16"/>
      <c r="H5" s="7"/>
      <c r="I5" s="7"/>
      <c r="J5" s="7"/>
      <c r="K5" s="23"/>
    </row>
    <row r="6" spans="1:13" ht="15.75" customHeight="1">
      <c r="A6" s="18"/>
      <c r="B6" s="16"/>
      <c r="C6" s="16"/>
      <c r="D6" s="16"/>
      <c r="E6" s="16"/>
      <c r="F6" s="16"/>
      <c r="G6" s="16"/>
      <c r="H6" s="7"/>
      <c r="I6" s="7"/>
      <c r="J6" s="7"/>
      <c r="K6" s="23"/>
    </row>
    <row r="7" spans="1:13" ht="15.75" customHeight="1">
      <c r="A7" s="7"/>
      <c r="B7" s="39" t="s">
        <v>81</v>
      </c>
      <c r="C7" s="40"/>
      <c r="D7" s="40"/>
      <c r="E7" s="39" t="s">
        <v>82</v>
      </c>
      <c r="F7" s="40"/>
      <c r="G7" s="40"/>
      <c r="H7" s="39" t="s">
        <v>83</v>
      </c>
      <c r="I7" s="40"/>
      <c r="J7" s="40"/>
      <c r="K7" s="39" t="s">
        <v>84</v>
      </c>
      <c r="L7" s="40"/>
      <c r="M7" s="40"/>
    </row>
    <row r="8" spans="1:13" ht="28">
      <c r="A8" s="10" t="s">
        <v>8</v>
      </c>
      <c r="B8" s="10" t="s">
        <v>85</v>
      </c>
      <c r="C8" s="10" t="s">
        <v>86</v>
      </c>
      <c r="D8" s="10" t="s">
        <v>87</v>
      </c>
      <c r="E8" s="10" t="s">
        <v>85</v>
      </c>
      <c r="F8" s="10" t="s">
        <v>86</v>
      </c>
      <c r="G8" s="10" t="s">
        <v>88</v>
      </c>
      <c r="H8" s="10" t="s">
        <v>85</v>
      </c>
      <c r="I8" s="10" t="s">
        <v>86</v>
      </c>
      <c r="J8" s="10" t="s">
        <v>89</v>
      </c>
      <c r="K8" s="10" t="s">
        <v>85</v>
      </c>
      <c r="L8" s="10" t="s">
        <v>86</v>
      </c>
      <c r="M8" s="10" t="s">
        <v>90</v>
      </c>
    </row>
    <row r="9" spans="1:13" ht="15.75" customHeight="1">
      <c r="A9" s="12" t="s">
        <v>10</v>
      </c>
      <c r="B9" s="12">
        <v>100</v>
      </c>
      <c r="C9" s="12">
        <v>5</v>
      </c>
      <c r="D9" s="21">
        <f t="shared" ref="D9:D20" si="0">(B9-C9)/B9</f>
        <v>0.95</v>
      </c>
      <c r="E9" s="12">
        <v>100</v>
      </c>
      <c r="F9" s="12">
        <v>5</v>
      </c>
      <c r="G9" s="21">
        <f t="shared" ref="G9:G20" si="1">(E9-F9)/E9</f>
        <v>0.95</v>
      </c>
      <c r="H9" s="12">
        <v>100</v>
      </c>
      <c r="I9" s="12">
        <v>1</v>
      </c>
      <c r="J9" s="21">
        <f t="shared" ref="J9:J20" si="2">(H9-I9)/H9</f>
        <v>0.99</v>
      </c>
      <c r="K9" s="12">
        <v>100</v>
      </c>
      <c r="L9" s="12">
        <v>2</v>
      </c>
      <c r="M9" s="21">
        <f t="shared" ref="M9:M20" si="3">(K9-L9)/K9</f>
        <v>0.98</v>
      </c>
    </row>
    <row r="10" spans="1:13" ht="15.75" customHeight="1">
      <c r="A10" s="12" t="s">
        <v>11</v>
      </c>
      <c r="B10" s="12">
        <v>50</v>
      </c>
      <c r="C10" s="12">
        <v>5</v>
      </c>
      <c r="D10" s="21">
        <f t="shared" si="0"/>
        <v>0.9</v>
      </c>
      <c r="E10" s="12">
        <v>100</v>
      </c>
      <c r="F10" s="12">
        <v>5</v>
      </c>
      <c r="G10" s="21">
        <f t="shared" si="1"/>
        <v>0.95</v>
      </c>
      <c r="H10" s="12">
        <v>50</v>
      </c>
      <c r="I10" s="12">
        <v>0</v>
      </c>
      <c r="J10" s="21">
        <f t="shared" si="2"/>
        <v>1</v>
      </c>
      <c r="K10" s="12">
        <v>100</v>
      </c>
      <c r="L10" s="12">
        <v>7</v>
      </c>
      <c r="M10" s="21">
        <f t="shared" si="3"/>
        <v>0.93</v>
      </c>
    </row>
    <row r="11" spans="1:13" ht="15.75" customHeight="1">
      <c r="A11" s="12" t="s">
        <v>12</v>
      </c>
      <c r="B11" s="12">
        <v>100</v>
      </c>
      <c r="C11" s="12">
        <v>55</v>
      </c>
      <c r="D11" s="21">
        <f t="shared" si="0"/>
        <v>0.45</v>
      </c>
      <c r="E11" s="12">
        <v>100</v>
      </c>
      <c r="F11" s="12">
        <v>15</v>
      </c>
      <c r="G11" s="21">
        <f t="shared" si="1"/>
        <v>0.85</v>
      </c>
      <c r="H11" s="12">
        <v>100</v>
      </c>
      <c r="I11" s="12">
        <v>0</v>
      </c>
      <c r="J11" s="21">
        <f t="shared" si="2"/>
        <v>1</v>
      </c>
      <c r="K11" s="12">
        <v>100</v>
      </c>
      <c r="L11" s="12">
        <v>80</v>
      </c>
      <c r="M11" s="21">
        <f t="shared" si="3"/>
        <v>0.2</v>
      </c>
    </row>
    <row r="12" spans="1:13" ht="15.75" customHeight="1">
      <c r="A12" s="12" t="s">
        <v>13</v>
      </c>
      <c r="B12" s="12">
        <v>200</v>
      </c>
      <c r="C12" s="12">
        <v>50</v>
      </c>
      <c r="D12" s="21">
        <f t="shared" si="0"/>
        <v>0.75</v>
      </c>
      <c r="E12" s="12">
        <v>100</v>
      </c>
      <c r="F12" s="12">
        <v>50</v>
      </c>
      <c r="G12" s="21">
        <f t="shared" si="1"/>
        <v>0.5</v>
      </c>
      <c r="H12" s="12">
        <v>100</v>
      </c>
      <c r="I12" s="12">
        <v>0</v>
      </c>
      <c r="J12" s="21">
        <f t="shared" si="2"/>
        <v>1</v>
      </c>
      <c r="K12" s="12">
        <v>100</v>
      </c>
      <c r="L12" s="12">
        <v>16</v>
      </c>
      <c r="M12" s="21">
        <f t="shared" si="3"/>
        <v>0.84</v>
      </c>
    </row>
    <row r="13" spans="1:13" ht="15.75" customHeight="1">
      <c r="A13" s="12" t="s">
        <v>14</v>
      </c>
      <c r="B13" s="12">
        <v>150</v>
      </c>
      <c r="C13" s="12">
        <v>45</v>
      </c>
      <c r="D13" s="21">
        <f t="shared" si="0"/>
        <v>0.7</v>
      </c>
      <c r="E13" s="12">
        <v>120</v>
      </c>
      <c r="F13" s="12">
        <v>45</v>
      </c>
      <c r="G13" s="21">
        <f t="shared" si="1"/>
        <v>0.625</v>
      </c>
      <c r="H13" s="12">
        <v>120</v>
      </c>
      <c r="I13" s="12">
        <v>3</v>
      </c>
      <c r="J13" s="21">
        <f t="shared" si="2"/>
        <v>0.97499999999999998</v>
      </c>
      <c r="K13" s="12">
        <v>100</v>
      </c>
      <c r="L13" s="12">
        <v>10</v>
      </c>
      <c r="M13" s="21">
        <f t="shared" si="3"/>
        <v>0.9</v>
      </c>
    </row>
    <row r="14" spans="1:13" ht="15.75" customHeight="1">
      <c r="A14" s="12" t="s">
        <v>15</v>
      </c>
      <c r="B14" s="12">
        <v>75</v>
      </c>
      <c r="C14" s="12">
        <v>15</v>
      </c>
      <c r="D14" s="21">
        <f t="shared" si="0"/>
        <v>0.8</v>
      </c>
      <c r="E14" s="12">
        <v>80</v>
      </c>
      <c r="F14" s="12">
        <v>12</v>
      </c>
      <c r="G14" s="21">
        <f t="shared" si="1"/>
        <v>0.85</v>
      </c>
      <c r="H14" s="12">
        <v>80</v>
      </c>
      <c r="I14" s="12">
        <v>0</v>
      </c>
      <c r="J14" s="21">
        <f t="shared" si="2"/>
        <v>1</v>
      </c>
      <c r="K14" s="12">
        <v>80</v>
      </c>
      <c r="L14" s="12">
        <v>25</v>
      </c>
      <c r="M14" s="21">
        <f t="shared" si="3"/>
        <v>0.6875</v>
      </c>
    </row>
    <row r="15" spans="1:13" ht="15.75" customHeight="1">
      <c r="A15" s="12" t="s">
        <v>16</v>
      </c>
      <c r="B15" s="12">
        <v>100</v>
      </c>
      <c r="C15" s="12">
        <v>10</v>
      </c>
      <c r="D15" s="21">
        <f t="shared" si="0"/>
        <v>0.9</v>
      </c>
      <c r="E15" s="12">
        <v>110</v>
      </c>
      <c r="F15" s="12">
        <v>11</v>
      </c>
      <c r="G15" s="21">
        <f t="shared" si="1"/>
        <v>0.9</v>
      </c>
      <c r="H15" s="12">
        <v>110</v>
      </c>
      <c r="I15" s="12">
        <v>0</v>
      </c>
      <c r="J15" s="21">
        <f t="shared" si="2"/>
        <v>1</v>
      </c>
      <c r="K15" s="12">
        <v>110</v>
      </c>
      <c r="L15" s="12">
        <v>10</v>
      </c>
      <c r="M15" s="21">
        <f t="shared" si="3"/>
        <v>0.90909090909090906</v>
      </c>
    </row>
    <row r="16" spans="1:13" ht="15.75" customHeight="1">
      <c r="A16" s="12" t="s">
        <v>17</v>
      </c>
      <c r="B16" s="12">
        <v>100</v>
      </c>
      <c r="C16" s="12">
        <v>45</v>
      </c>
      <c r="D16" s="21">
        <f t="shared" si="0"/>
        <v>0.55000000000000004</v>
      </c>
      <c r="E16" s="12">
        <v>105</v>
      </c>
      <c r="F16" s="12">
        <v>47</v>
      </c>
      <c r="G16" s="21">
        <f t="shared" si="1"/>
        <v>0.55238095238095242</v>
      </c>
      <c r="H16" s="12">
        <v>105</v>
      </c>
      <c r="I16" s="12">
        <v>0</v>
      </c>
      <c r="J16" s="21">
        <f t="shared" si="2"/>
        <v>1</v>
      </c>
      <c r="K16" s="12">
        <v>100</v>
      </c>
      <c r="L16" s="12">
        <v>20</v>
      </c>
      <c r="M16" s="21">
        <f t="shared" si="3"/>
        <v>0.8</v>
      </c>
    </row>
    <row r="17" spans="1:13" ht="15.75" customHeight="1">
      <c r="A17" s="12" t="s">
        <v>18</v>
      </c>
      <c r="B17" s="12">
        <v>100</v>
      </c>
      <c r="C17" s="12">
        <v>15</v>
      </c>
      <c r="D17" s="21">
        <f t="shared" si="0"/>
        <v>0.85</v>
      </c>
      <c r="E17" s="12">
        <v>100</v>
      </c>
      <c r="F17" s="12">
        <v>18</v>
      </c>
      <c r="G17" s="21">
        <f t="shared" si="1"/>
        <v>0.82</v>
      </c>
      <c r="H17" s="12">
        <v>100</v>
      </c>
      <c r="I17" s="12">
        <v>0</v>
      </c>
      <c r="J17" s="21">
        <f t="shared" si="2"/>
        <v>1</v>
      </c>
      <c r="K17" s="12">
        <v>100</v>
      </c>
      <c r="L17" s="12">
        <v>15</v>
      </c>
      <c r="M17" s="21">
        <f t="shared" si="3"/>
        <v>0.85</v>
      </c>
    </row>
    <row r="18" spans="1:13" ht="15.75" customHeight="1">
      <c r="A18" s="12" t="s">
        <v>19</v>
      </c>
      <c r="B18" s="12">
        <v>100</v>
      </c>
      <c r="C18" s="12">
        <v>17</v>
      </c>
      <c r="D18" s="21">
        <f t="shared" si="0"/>
        <v>0.83</v>
      </c>
      <c r="E18" s="12">
        <v>90</v>
      </c>
      <c r="F18" s="12">
        <v>17</v>
      </c>
      <c r="G18" s="21">
        <f t="shared" si="1"/>
        <v>0.81111111111111112</v>
      </c>
      <c r="H18" s="12">
        <v>90</v>
      </c>
      <c r="I18" s="12">
        <v>0</v>
      </c>
      <c r="J18" s="21">
        <f t="shared" si="2"/>
        <v>1</v>
      </c>
      <c r="K18" s="12">
        <v>90</v>
      </c>
      <c r="L18" s="12">
        <v>17</v>
      </c>
      <c r="M18" s="21">
        <f t="shared" si="3"/>
        <v>0.81111111111111112</v>
      </c>
    </row>
    <row r="19" spans="1:13" ht="15.75" customHeight="1">
      <c r="A19" s="12" t="s">
        <v>20</v>
      </c>
      <c r="B19" s="12">
        <v>100</v>
      </c>
      <c r="C19" s="12">
        <v>18</v>
      </c>
      <c r="D19" s="21">
        <f t="shared" si="0"/>
        <v>0.82</v>
      </c>
      <c r="E19" s="12">
        <v>80</v>
      </c>
      <c r="F19" s="12">
        <v>21</v>
      </c>
      <c r="G19" s="21">
        <f t="shared" si="1"/>
        <v>0.73750000000000004</v>
      </c>
      <c r="H19" s="12">
        <v>80</v>
      </c>
      <c r="I19" s="12">
        <v>15</v>
      </c>
      <c r="J19" s="21">
        <f t="shared" si="2"/>
        <v>0.8125</v>
      </c>
      <c r="K19" s="12">
        <v>80</v>
      </c>
      <c r="L19" s="12">
        <v>18</v>
      </c>
      <c r="M19" s="21">
        <f t="shared" si="3"/>
        <v>0.77500000000000002</v>
      </c>
    </row>
    <row r="20" spans="1:13" ht="15.75" customHeight="1">
      <c r="A20" s="12" t="s">
        <v>21</v>
      </c>
      <c r="B20" s="12">
        <v>100</v>
      </c>
      <c r="C20" s="12">
        <v>19</v>
      </c>
      <c r="D20" s="21">
        <f t="shared" si="0"/>
        <v>0.81</v>
      </c>
      <c r="E20" s="12">
        <v>70</v>
      </c>
      <c r="F20" s="12">
        <v>19</v>
      </c>
      <c r="G20" s="21">
        <f t="shared" si="1"/>
        <v>0.72857142857142854</v>
      </c>
      <c r="H20" s="12">
        <v>70</v>
      </c>
      <c r="I20" s="12">
        <v>1</v>
      </c>
      <c r="J20" s="21">
        <f t="shared" si="2"/>
        <v>0.98571428571428577</v>
      </c>
      <c r="K20" s="12">
        <v>70</v>
      </c>
      <c r="L20" s="12">
        <v>19</v>
      </c>
      <c r="M20" s="21">
        <f t="shared" si="3"/>
        <v>0.72857142857142854</v>
      </c>
    </row>
  </sheetData>
  <mergeCells count="4">
    <mergeCell ref="B7:D7"/>
    <mergeCell ref="E7:G7"/>
    <mergeCell ref="H7:J7"/>
    <mergeCell ref="K7:M7"/>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Y18"/>
  <sheetViews>
    <sheetView workbookViewId="0">
      <selection activeCell="L26" sqref="L26"/>
    </sheetView>
  </sheetViews>
  <sheetFormatPr baseColWidth="10" defaultColWidth="14.5" defaultRowHeight="15.75" customHeight="1"/>
  <sheetData>
    <row r="1" spans="1:25" ht="15.75" customHeight="1">
      <c r="A1" s="5" t="s">
        <v>4</v>
      </c>
      <c r="B1" s="10"/>
      <c r="C1" s="10"/>
      <c r="D1" s="10"/>
      <c r="E1" s="24"/>
      <c r="F1" s="24"/>
      <c r="G1" s="24"/>
      <c r="H1" s="24"/>
      <c r="I1" s="24"/>
      <c r="J1" s="24"/>
      <c r="K1" s="24"/>
      <c r="L1" s="24"/>
      <c r="M1" s="24"/>
      <c r="N1" s="24"/>
      <c r="O1" s="24"/>
      <c r="P1" s="24"/>
      <c r="Q1" s="24"/>
      <c r="R1" s="24"/>
      <c r="S1" s="24"/>
      <c r="T1" s="24"/>
      <c r="U1" s="24"/>
      <c r="V1" s="24"/>
      <c r="W1" s="24"/>
      <c r="X1" s="24"/>
      <c r="Y1" s="24"/>
    </row>
    <row r="2" spans="1:25" ht="15.75" customHeight="1">
      <c r="A2" s="8" t="s">
        <v>66</v>
      </c>
      <c r="B2" s="10"/>
      <c r="C2" s="10"/>
      <c r="D2" s="10"/>
      <c r="E2" s="24"/>
      <c r="F2" s="24"/>
      <c r="G2" s="24"/>
      <c r="H2" s="24"/>
      <c r="I2" s="24"/>
      <c r="J2" s="24"/>
      <c r="K2" s="24"/>
      <c r="L2" s="24"/>
      <c r="M2" s="24"/>
      <c r="N2" s="24"/>
      <c r="O2" s="24"/>
      <c r="P2" s="24"/>
      <c r="Q2" s="24"/>
      <c r="R2" s="24"/>
      <c r="S2" s="24"/>
      <c r="T2" s="24"/>
      <c r="U2" s="24"/>
      <c r="V2" s="24"/>
      <c r="W2" s="24"/>
      <c r="X2" s="24"/>
      <c r="Y2" s="24"/>
    </row>
    <row r="3" spans="1:25" ht="15.75" customHeight="1">
      <c r="A3" s="8" t="s">
        <v>6</v>
      </c>
      <c r="B3" s="10"/>
      <c r="C3" s="10"/>
      <c r="D3" s="10"/>
      <c r="E3" s="24"/>
      <c r="F3" s="24"/>
      <c r="G3" s="24"/>
      <c r="H3" s="24"/>
      <c r="I3" s="24"/>
      <c r="J3" s="24"/>
      <c r="K3" s="24"/>
      <c r="L3" s="24"/>
      <c r="M3" s="24"/>
      <c r="N3" s="24"/>
      <c r="O3" s="24"/>
      <c r="P3" s="24"/>
      <c r="Q3" s="24"/>
      <c r="R3" s="24"/>
      <c r="S3" s="24"/>
      <c r="T3" s="24"/>
      <c r="U3" s="24"/>
      <c r="V3" s="24"/>
      <c r="W3" s="24"/>
      <c r="X3" s="24"/>
      <c r="Y3" s="24"/>
    </row>
    <row r="4" spans="1:25" ht="15.75" customHeight="1">
      <c r="A4" s="8" t="s">
        <v>91</v>
      </c>
      <c r="B4" s="10"/>
      <c r="C4" s="10"/>
      <c r="D4" s="10"/>
      <c r="E4" s="24"/>
      <c r="F4" s="24"/>
      <c r="G4" s="24"/>
      <c r="H4" s="24"/>
      <c r="I4" s="24"/>
      <c r="J4" s="24"/>
      <c r="K4" s="24"/>
      <c r="L4" s="24"/>
      <c r="M4" s="24"/>
      <c r="N4" s="24"/>
      <c r="O4" s="24"/>
      <c r="P4" s="24"/>
      <c r="Q4" s="24"/>
      <c r="R4" s="24"/>
      <c r="S4" s="24"/>
      <c r="T4" s="24"/>
      <c r="U4" s="24"/>
      <c r="V4" s="24"/>
      <c r="W4" s="24"/>
      <c r="X4" s="24"/>
      <c r="Y4" s="24"/>
    </row>
    <row r="5" spans="1:25" ht="15.75" customHeight="1">
      <c r="A5" s="29"/>
      <c r="B5" s="10"/>
      <c r="C5" s="10"/>
      <c r="D5" s="10"/>
      <c r="E5" s="24"/>
      <c r="F5" s="24"/>
      <c r="G5" s="24"/>
      <c r="H5" s="24"/>
      <c r="I5" s="24"/>
      <c r="J5" s="24"/>
      <c r="K5" s="24"/>
      <c r="L5" s="24"/>
      <c r="M5" s="24"/>
      <c r="N5" s="24"/>
      <c r="O5" s="24"/>
      <c r="P5" s="24"/>
      <c r="Q5" s="24"/>
      <c r="R5" s="24"/>
      <c r="S5" s="24"/>
      <c r="T5" s="24"/>
      <c r="U5" s="24"/>
      <c r="V5" s="24"/>
      <c r="W5" s="24"/>
      <c r="X5" s="24"/>
      <c r="Y5" s="24"/>
    </row>
    <row r="6" spans="1:25" ht="28">
      <c r="A6" s="10" t="s">
        <v>59</v>
      </c>
      <c r="B6" s="10" t="s">
        <v>92</v>
      </c>
      <c r="C6" s="10" t="s">
        <v>93</v>
      </c>
      <c r="D6" s="10" t="s">
        <v>94</v>
      </c>
      <c r="E6" s="24"/>
      <c r="F6" s="24"/>
      <c r="G6" s="24"/>
      <c r="H6" s="24"/>
      <c r="I6" s="24"/>
      <c r="J6" s="24"/>
      <c r="K6" s="24"/>
      <c r="L6" s="24"/>
      <c r="M6" s="24"/>
      <c r="N6" s="24"/>
      <c r="O6" s="24"/>
      <c r="P6" s="24"/>
      <c r="Q6" s="24"/>
      <c r="R6" s="24"/>
      <c r="S6" s="24"/>
      <c r="T6" s="24"/>
      <c r="U6" s="24"/>
      <c r="V6" s="24"/>
      <c r="W6" s="24"/>
      <c r="X6" s="24"/>
      <c r="Y6" s="24"/>
    </row>
    <row r="7" spans="1:25" ht="15.75" customHeight="1">
      <c r="A7" s="12" t="s">
        <v>10</v>
      </c>
      <c r="B7" s="12">
        <v>1000</v>
      </c>
      <c r="C7" s="12">
        <v>1000000</v>
      </c>
      <c r="D7" s="13">
        <f t="shared" ref="D7:D18" si="0">B7/C7</f>
        <v>1E-3</v>
      </c>
    </row>
    <row r="8" spans="1:25" ht="15.75" customHeight="1">
      <c r="A8" s="12" t="s">
        <v>11</v>
      </c>
      <c r="B8" s="12">
        <v>2000</v>
      </c>
      <c r="C8" s="12">
        <v>1500000</v>
      </c>
      <c r="D8" s="13">
        <f t="shared" si="0"/>
        <v>1.3333333333333333E-3</v>
      </c>
    </row>
    <row r="9" spans="1:25" ht="15.75" customHeight="1">
      <c r="A9" s="12" t="s">
        <v>12</v>
      </c>
      <c r="B9" s="12">
        <v>3500</v>
      </c>
      <c r="C9" s="12">
        <v>1750000</v>
      </c>
      <c r="D9" s="13">
        <f t="shared" si="0"/>
        <v>2E-3</v>
      </c>
    </row>
    <row r="10" spans="1:25" ht="15.75" customHeight="1">
      <c r="A10" s="12" t="s">
        <v>13</v>
      </c>
      <c r="B10" s="12">
        <v>5400</v>
      </c>
      <c r="C10" s="12">
        <v>2000000</v>
      </c>
      <c r="D10" s="13">
        <f t="shared" si="0"/>
        <v>2.7000000000000001E-3</v>
      </c>
    </row>
    <row r="11" spans="1:25" ht="15.75" customHeight="1">
      <c r="A11" s="12" t="s">
        <v>14</v>
      </c>
      <c r="B11" s="12">
        <v>7500</v>
      </c>
      <c r="C11" s="12">
        <v>2100000</v>
      </c>
      <c r="D11" s="13">
        <f t="shared" si="0"/>
        <v>3.5714285714285713E-3</v>
      </c>
    </row>
    <row r="12" spans="1:25" ht="15.75" customHeight="1">
      <c r="A12" s="12" t="s">
        <v>15</v>
      </c>
      <c r="B12" s="12">
        <v>10000</v>
      </c>
      <c r="C12" s="12">
        <v>2300000</v>
      </c>
      <c r="D12" s="13">
        <f t="shared" si="0"/>
        <v>4.3478260869565218E-3</v>
      </c>
    </row>
    <row r="13" spans="1:25" ht="15.75" customHeight="1">
      <c r="A13" s="12" t="s">
        <v>16</v>
      </c>
      <c r="B13" s="12">
        <v>11000</v>
      </c>
      <c r="C13" s="12">
        <v>2350000</v>
      </c>
      <c r="D13" s="13">
        <f t="shared" si="0"/>
        <v>4.6808510638297876E-3</v>
      </c>
    </row>
    <row r="14" spans="1:25" ht="15.75" customHeight="1">
      <c r="A14" s="12" t="s">
        <v>17</v>
      </c>
      <c r="B14" s="12">
        <v>54000</v>
      </c>
      <c r="C14" s="12">
        <v>2400000</v>
      </c>
      <c r="D14" s="13">
        <f t="shared" si="0"/>
        <v>2.2499999999999999E-2</v>
      </c>
    </row>
    <row r="15" spans="1:25" ht="15.75" customHeight="1">
      <c r="A15" s="12" t="s">
        <v>18</v>
      </c>
      <c r="B15" s="12">
        <v>55000</v>
      </c>
      <c r="C15" s="12">
        <v>2500000</v>
      </c>
      <c r="D15" s="13">
        <f t="shared" si="0"/>
        <v>2.1999999999999999E-2</v>
      </c>
    </row>
    <row r="16" spans="1:25" ht="15.75" customHeight="1">
      <c r="A16" s="12" t="s">
        <v>19</v>
      </c>
      <c r="B16" s="12">
        <v>65000</v>
      </c>
      <c r="C16" s="12">
        <v>2568000</v>
      </c>
      <c r="D16" s="13">
        <f t="shared" si="0"/>
        <v>2.5311526479750778E-2</v>
      </c>
    </row>
    <row r="17" spans="1:4" ht="15.75" customHeight="1">
      <c r="A17" s="12" t="s">
        <v>20</v>
      </c>
      <c r="B17" s="12">
        <v>75000</v>
      </c>
      <c r="C17" s="12">
        <v>2647800</v>
      </c>
      <c r="D17" s="13">
        <f t="shared" si="0"/>
        <v>2.8325402220711535E-2</v>
      </c>
    </row>
    <row r="18" spans="1:4" ht="15.75" customHeight="1">
      <c r="A18" s="12" t="s">
        <v>21</v>
      </c>
      <c r="B18" s="12">
        <v>100000</v>
      </c>
      <c r="C18" s="12">
        <v>2700000</v>
      </c>
      <c r="D18" s="13">
        <f t="shared" si="0"/>
        <v>3.7037037037037035E-2</v>
      </c>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AA18"/>
  <sheetViews>
    <sheetView topLeftCell="B12" workbookViewId="0">
      <selection activeCell="L42" sqref="L42"/>
    </sheetView>
  </sheetViews>
  <sheetFormatPr baseColWidth="10" defaultColWidth="14.5" defaultRowHeight="15.75" customHeight="1"/>
  <sheetData>
    <row r="1" spans="1:27" ht="15.75" customHeight="1">
      <c r="A1" s="5" t="s">
        <v>4</v>
      </c>
      <c r="B1" s="7"/>
      <c r="C1" s="7"/>
      <c r="D1" s="7"/>
      <c r="E1" s="7"/>
      <c r="F1" s="7"/>
      <c r="G1" s="7"/>
      <c r="H1" s="7"/>
      <c r="I1" s="7"/>
    </row>
    <row r="2" spans="1:27" ht="15.75" customHeight="1">
      <c r="A2" s="8" t="s">
        <v>95</v>
      </c>
      <c r="B2" s="7"/>
      <c r="C2" s="7"/>
      <c r="D2" s="7"/>
      <c r="E2" s="7"/>
      <c r="F2" s="7"/>
      <c r="G2" s="7"/>
      <c r="H2" s="7"/>
      <c r="I2" s="7"/>
    </row>
    <row r="3" spans="1:27" ht="15.75" customHeight="1">
      <c r="A3" s="8" t="s">
        <v>96</v>
      </c>
      <c r="B3" s="7"/>
      <c r="C3" s="7"/>
      <c r="D3" s="7"/>
      <c r="E3" s="30"/>
      <c r="F3" s="30"/>
      <c r="G3" s="30"/>
      <c r="H3" s="30"/>
      <c r="I3" s="30"/>
    </row>
    <row r="4" spans="1:27" ht="15.75" customHeight="1">
      <c r="A4" s="8" t="s">
        <v>97</v>
      </c>
      <c r="B4" s="7"/>
      <c r="C4" s="7"/>
      <c r="D4" s="7"/>
      <c r="E4" s="7"/>
      <c r="F4" s="7"/>
      <c r="G4" s="7"/>
      <c r="H4" s="7"/>
      <c r="I4" s="7"/>
    </row>
    <row r="5" spans="1:27" ht="15.75" customHeight="1">
      <c r="A5" s="18"/>
      <c r="B5" s="7"/>
      <c r="C5" s="7"/>
      <c r="D5" s="7"/>
      <c r="E5" s="7"/>
      <c r="F5" s="7"/>
      <c r="G5" s="7"/>
      <c r="H5" s="7"/>
      <c r="I5" s="7"/>
    </row>
    <row r="6" spans="1:27" ht="42">
      <c r="A6" s="10" t="s">
        <v>59</v>
      </c>
      <c r="B6" s="10" t="s">
        <v>98</v>
      </c>
      <c r="C6" s="10" t="s">
        <v>99</v>
      </c>
      <c r="D6" s="10" t="s">
        <v>100</v>
      </c>
      <c r="E6" s="10" t="s">
        <v>101</v>
      </c>
      <c r="F6" s="10" t="s">
        <v>102</v>
      </c>
      <c r="G6" s="10" t="s">
        <v>105</v>
      </c>
      <c r="H6" s="10" t="s">
        <v>104</v>
      </c>
      <c r="I6" s="10" t="s">
        <v>103</v>
      </c>
      <c r="K6" s="11"/>
      <c r="L6" s="11"/>
      <c r="M6" s="11"/>
      <c r="N6" s="11"/>
      <c r="O6" s="11"/>
      <c r="P6" s="11"/>
      <c r="Q6" s="11"/>
      <c r="R6" s="11"/>
      <c r="S6" s="11"/>
      <c r="T6" s="11"/>
      <c r="U6" s="11"/>
      <c r="V6" s="11"/>
      <c r="W6" s="11"/>
      <c r="X6" s="11"/>
      <c r="Y6" s="11"/>
      <c r="Z6" s="11"/>
      <c r="AA6" s="11"/>
    </row>
    <row r="7" spans="1:27" ht="15.75" customHeight="1">
      <c r="A7" s="12" t="s">
        <v>10</v>
      </c>
      <c r="B7" s="12">
        <v>1000</v>
      </c>
      <c r="C7" s="27">
        <v>299000</v>
      </c>
      <c r="D7" s="27">
        <v>700000</v>
      </c>
      <c r="E7" s="12">
        <f>'High Risk Customers'!C7</f>
        <v>1000000</v>
      </c>
      <c r="F7" s="31">
        <v>100</v>
      </c>
      <c r="G7" s="12">
        <v>70</v>
      </c>
      <c r="H7" s="12">
        <v>20</v>
      </c>
      <c r="I7" s="12">
        <v>10</v>
      </c>
    </row>
    <row r="8" spans="1:27" ht="15.75" customHeight="1">
      <c r="A8" s="12" t="s">
        <v>11</v>
      </c>
      <c r="B8" s="12">
        <v>2000</v>
      </c>
      <c r="C8" s="27">
        <v>373000</v>
      </c>
      <c r="D8" s="27">
        <v>1125000</v>
      </c>
      <c r="E8" s="12">
        <f>'High Risk Customers'!C8</f>
        <v>1500000</v>
      </c>
      <c r="F8" s="31">
        <v>250</v>
      </c>
      <c r="G8" s="12">
        <v>160</v>
      </c>
      <c r="H8" s="12">
        <v>45</v>
      </c>
      <c r="I8" s="12">
        <v>45</v>
      </c>
    </row>
    <row r="9" spans="1:27" ht="15.75" customHeight="1">
      <c r="A9" s="12" t="s">
        <v>12</v>
      </c>
      <c r="B9" s="12">
        <v>3500</v>
      </c>
      <c r="C9" s="27">
        <v>346500</v>
      </c>
      <c r="D9" s="27">
        <v>1400000</v>
      </c>
      <c r="E9" s="12">
        <f>'High Risk Customers'!C9</f>
        <v>1750000</v>
      </c>
      <c r="F9" s="31">
        <v>420</v>
      </c>
      <c r="G9" s="12">
        <v>300</v>
      </c>
      <c r="H9" s="12">
        <v>50</v>
      </c>
      <c r="I9" s="12">
        <v>70</v>
      </c>
    </row>
    <row r="10" spans="1:27" ht="15.75" customHeight="1">
      <c r="A10" s="12" t="s">
        <v>13</v>
      </c>
      <c r="B10" s="12">
        <v>5400</v>
      </c>
      <c r="C10" s="27">
        <v>594600</v>
      </c>
      <c r="D10" s="27">
        <v>1400000</v>
      </c>
      <c r="E10" s="12">
        <f>'High Risk Customers'!C10</f>
        <v>2000000</v>
      </c>
      <c r="F10" s="31">
        <v>540</v>
      </c>
      <c r="G10" s="12">
        <v>450</v>
      </c>
      <c r="H10" s="12">
        <v>60</v>
      </c>
      <c r="I10" s="12">
        <v>30</v>
      </c>
    </row>
    <row r="11" spans="1:27" ht="15.75" customHeight="1">
      <c r="A11" s="12" t="s">
        <v>14</v>
      </c>
      <c r="B11" s="12">
        <v>7500</v>
      </c>
      <c r="C11" s="27">
        <v>727500</v>
      </c>
      <c r="D11" s="27">
        <v>1365000</v>
      </c>
      <c r="E11" s="12">
        <f>'High Risk Customers'!C11</f>
        <v>2100000</v>
      </c>
      <c r="F11" s="31">
        <v>750</v>
      </c>
      <c r="G11" s="12">
        <v>600</v>
      </c>
      <c r="H11" s="12">
        <v>75</v>
      </c>
      <c r="I11" s="12">
        <v>75</v>
      </c>
    </row>
    <row r="12" spans="1:27" ht="15.75" customHeight="1">
      <c r="A12" s="12" t="s">
        <v>15</v>
      </c>
      <c r="B12" s="12">
        <v>10000</v>
      </c>
      <c r="C12" s="27">
        <v>726000</v>
      </c>
      <c r="D12" s="27">
        <v>1564000</v>
      </c>
      <c r="E12" s="12">
        <f>'High Risk Customers'!C12</f>
        <v>2300000</v>
      </c>
      <c r="F12" s="31">
        <v>800</v>
      </c>
      <c r="G12" s="12">
        <v>500</v>
      </c>
      <c r="H12" s="12">
        <v>140</v>
      </c>
      <c r="I12" s="12">
        <v>160</v>
      </c>
    </row>
    <row r="13" spans="1:27" ht="15.75" customHeight="1">
      <c r="A13" s="12" t="s">
        <v>16</v>
      </c>
      <c r="B13" s="12">
        <v>11000</v>
      </c>
      <c r="C13" s="27">
        <v>647000</v>
      </c>
      <c r="D13" s="27">
        <v>1692000</v>
      </c>
      <c r="E13" s="12">
        <f>'High Risk Customers'!C13</f>
        <v>2350000</v>
      </c>
      <c r="F13" s="31">
        <v>600</v>
      </c>
      <c r="G13" s="12">
        <v>400</v>
      </c>
      <c r="H13" s="12">
        <v>90</v>
      </c>
      <c r="I13" s="12">
        <v>110</v>
      </c>
    </row>
    <row r="14" spans="1:27" ht="15.75" customHeight="1">
      <c r="A14" s="12" t="s">
        <v>17</v>
      </c>
      <c r="B14" s="12">
        <v>54000</v>
      </c>
      <c r="C14" s="27">
        <v>786000</v>
      </c>
      <c r="D14" s="27">
        <v>1560000</v>
      </c>
      <c r="E14" s="12">
        <f>'High Risk Customers'!C14</f>
        <v>2400000</v>
      </c>
      <c r="F14" s="31">
        <v>850</v>
      </c>
      <c r="G14" s="12">
        <v>600</v>
      </c>
      <c r="H14" s="12">
        <v>115</v>
      </c>
      <c r="I14" s="12">
        <v>135</v>
      </c>
    </row>
    <row r="15" spans="1:27" ht="15.75" customHeight="1">
      <c r="A15" s="12" t="s">
        <v>18</v>
      </c>
      <c r="B15" s="12">
        <v>55000</v>
      </c>
      <c r="C15" s="27">
        <v>1509000</v>
      </c>
      <c r="D15" s="27">
        <v>936000</v>
      </c>
      <c r="E15" s="12">
        <f>'High Risk Customers'!C15</f>
        <v>2500000</v>
      </c>
      <c r="F15" s="31">
        <v>920</v>
      </c>
      <c r="G15" s="12">
        <v>800</v>
      </c>
      <c r="H15" s="12">
        <v>40</v>
      </c>
      <c r="I15" s="12">
        <v>80</v>
      </c>
    </row>
    <row r="16" spans="1:27" ht="15.75" customHeight="1">
      <c r="A16" s="12" t="s">
        <v>19</v>
      </c>
      <c r="B16" s="12">
        <v>65000</v>
      </c>
      <c r="C16" s="27">
        <v>1703000</v>
      </c>
      <c r="D16" s="12">
        <v>800000</v>
      </c>
      <c r="E16" s="12">
        <f>'High Risk Customers'!C16</f>
        <v>2568000</v>
      </c>
      <c r="F16" s="31">
        <v>1500</v>
      </c>
      <c r="G16" s="12">
        <v>1200</v>
      </c>
      <c r="H16" s="12">
        <v>170</v>
      </c>
      <c r="I16" s="12">
        <v>130</v>
      </c>
    </row>
    <row r="17" spans="1:9" ht="15.75" customHeight="1">
      <c r="A17" s="12" t="s">
        <v>20</v>
      </c>
      <c r="B17" s="12">
        <v>75000</v>
      </c>
      <c r="C17" s="27">
        <v>1672800</v>
      </c>
      <c r="D17" s="12">
        <v>900000</v>
      </c>
      <c r="E17" s="12">
        <f>'High Risk Customers'!C17</f>
        <v>2647800</v>
      </c>
      <c r="F17" s="31">
        <v>4500</v>
      </c>
      <c r="G17" s="12">
        <v>2800</v>
      </c>
      <c r="H17" s="12">
        <v>1200</v>
      </c>
      <c r="I17" s="12">
        <v>500</v>
      </c>
    </row>
    <row r="18" spans="1:9" ht="15.75" customHeight="1">
      <c r="A18" s="12" t="s">
        <v>21</v>
      </c>
      <c r="B18" s="12">
        <v>100000</v>
      </c>
      <c r="C18" s="27">
        <v>1500000</v>
      </c>
      <c r="D18" s="12">
        <v>1100000</v>
      </c>
      <c r="E18" s="12">
        <f>'High Risk Customers'!C18</f>
        <v>2700000</v>
      </c>
      <c r="F18" s="31">
        <v>4200</v>
      </c>
      <c r="G18" s="12">
        <v>3000</v>
      </c>
      <c r="H18" s="12">
        <v>660</v>
      </c>
      <c r="I18" s="12">
        <v>540</v>
      </c>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Z28"/>
  <sheetViews>
    <sheetView workbookViewId="0">
      <selection activeCell="K14" sqref="K14"/>
    </sheetView>
  </sheetViews>
  <sheetFormatPr baseColWidth="10" defaultColWidth="14.5" defaultRowHeight="15.75" customHeight="1"/>
  <cols>
    <col min="1" max="1" width="15.5" customWidth="1"/>
    <col min="2" max="2" width="18.83203125" customWidth="1"/>
    <col min="3" max="3" width="19.1640625" customWidth="1"/>
    <col min="4" max="4" width="18" customWidth="1"/>
  </cols>
  <sheetData>
    <row r="1" spans="1:26" ht="15.75" customHeight="1">
      <c r="A1" s="5" t="s">
        <v>4</v>
      </c>
      <c r="B1" s="7"/>
      <c r="C1" s="7"/>
      <c r="D1" s="7"/>
    </row>
    <row r="2" spans="1:26" ht="15.75" customHeight="1">
      <c r="A2" s="8" t="s">
        <v>46</v>
      </c>
      <c r="B2" s="7"/>
      <c r="C2" s="7"/>
      <c r="D2" s="7"/>
    </row>
    <row r="3" spans="1:26" ht="15.75" customHeight="1">
      <c r="A3" s="8" t="s">
        <v>106</v>
      </c>
      <c r="B3" s="7"/>
      <c r="C3" s="7"/>
      <c r="D3" s="7"/>
    </row>
    <row r="4" spans="1:26" ht="15.75" customHeight="1">
      <c r="A4" s="8" t="s">
        <v>6</v>
      </c>
      <c r="B4" s="7"/>
      <c r="C4" s="7"/>
      <c r="D4" s="7"/>
    </row>
    <row r="5" spans="1:26" ht="15.75" customHeight="1">
      <c r="A5" s="8" t="s">
        <v>49</v>
      </c>
      <c r="B5" s="7"/>
      <c r="C5" s="7"/>
      <c r="D5" s="7"/>
    </row>
    <row r="6" spans="1:26" ht="15.75" customHeight="1">
      <c r="A6" s="18"/>
      <c r="B6" s="7"/>
      <c r="C6" s="7"/>
      <c r="D6" s="7"/>
    </row>
    <row r="7" spans="1:26" ht="28">
      <c r="A7" s="10" t="s">
        <v>8</v>
      </c>
      <c r="B7" s="10" t="s">
        <v>107</v>
      </c>
      <c r="C7" s="10" t="s">
        <v>108</v>
      </c>
      <c r="D7" s="10" t="s">
        <v>54</v>
      </c>
      <c r="E7" s="11"/>
      <c r="F7" s="11"/>
      <c r="G7" s="11"/>
      <c r="H7" s="11"/>
      <c r="I7" s="11"/>
      <c r="J7" s="11"/>
      <c r="K7" s="11"/>
      <c r="L7" s="11"/>
      <c r="M7" s="11"/>
      <c r="N7" s="11"/>
      <c r="O7" s="11"/>
      <c r="P7" s="11"/>
      <c r="Q7" s="11"/>
      <c r="R7" s="11"/>
      <c r="S7" s="11"/>
      <c r="T7" s="11"/>
      <c r="U7" s="11"/>
      <c r="V7" s="11"/>
      <c r="W7" s="11"/>
      <c r="X7" s="11"/>
      <c r="Y7" s="11"/>
      <c r="Z7" s="11"/>
    </row>
    <row r="8" spans="1:26" ht="15.75" customHeight="1">
      <c r="A8" s="12" t="s">
        <v>10</v>
      </c>
      <c r="B8" s="12">
        <v>100</v>
      </c>
      <c r="C8" s="12">
        <v>5</v>
      </c>
      <c r="D8" s="21">
        <f t="shared" ref="D8:D19" si="0">(B8-C8)/B8</f>
        <v>0.95</v>
      </c>
    </row>
    <row r="9" spans="1:26" ht="15.75" customHeight="1">
      <c r="A9" s="12" t="s">
        <v>11</v>
      </c>
      <c r="B9" s="12">
        <v>50</v>
      </c>
      <c r="C9" s="12">
        <v>5</v>
      </c>
      <c r="D9" s="21">
        <f t="shared" si="0"/>
        <v>0.9</v>
      </c>
    </row>
    <row r="10" spans="1:26" ht="15.75" customHeight="1">
      <c r="A10" s="12" t="s">
        <v>12</v>
      </c>
      <c r="B10" s="12">
        <v>100</v>
      </c>
      <c r="C10" s="12">
        <v>55</v>
      </c>
      <c r="D10" s="21">
        <f t="shared" si="0"/>
        <v>0.45</v>
      </c>
    </row>
    <row r="11" spans="1:26" ht="15.75" customHeight="1">
      <c r="A11" s="12" t="s">
        <v>13</v>
      </c>
      <c r="B11" s="12">
        <v>200</v>
      </c>
      <c r="C11" s="12">
        <v>50</v>
      </c>
      <c r="D11" s="21">
        <f t="shared" si="0"/>
        <v>0.75</v>
      </c>
    </row>
    <row r="12" spans="1:26" ht="15.75" customHeight="1">
      <c r="A12" s="12" t="s">
        <v>14</v>
      </c>
      <c r="B12" s="12">
        <v>150</v>
      </c>
      <c r="C12" s="12">
        <v>45</v>
      </c>
      <c r="D12" s="21">
        <f t="shared" si="0"/>
        <v>0.7</v>
      </c>
    </row>
    <row r="13" spans="1:26" ht="15.75" customHeight="1">
      <c r="A13" s="12" t="s">
        <v>15</v>
      </c>
      <c r="B13" s="12">
        <v>75</v>
      </c>
      <c r="C13" s="12">
        <v>15</v>
      </c>
      <c r="D13" s="21">
        <f t="shared" si="0"/>
        <v>0.8</v>
      </c>
    </row>
    <row r="14" spans="1:26" ht="15.75" customHeight="1">
      <c r="A14" s="12" t="s">
        <v>16</v>
      </c>
      <c r="B14" s="12">
        <v>100</v>
      </c>
      <c r="C14" s="12">
        <v>10</v>
      </c>
      <c r="D14" s="21">
        <f t="shared" si="0"/>
        <v>0.9</v>
      </c>
    </row>
    <row r="15" spans="1:26" ht="15.75" customHeight="1">
      <c r="A15" s="12" t="s">
        <v>17</v>
      </c>
      <c r="B15" s="12">
        <v>100</v>
      </c>
      <c r="C15" s="12">
        <v>45</v>
      </c>
      <c r="D15" s="21">
        <f t="shared" si="0"/>
        <v>0.55000000000000004</v>
      </c>
    </row>
    <row r="16" spans="1:26" ht="15.75" customHeight="1">
      <c r="A16" s="12" t="s">
        <v>18</v>
      </c>
      <c r="B16" s="12">
        <v>100</v>
      </c>
      <c r="C16" s="12">
        <v>15</v>
      </c>
      <c r="D16" s="21">
        <f t="shared" si="0"/>
        <v>0.85</v>
      </c>
    </row>
    <row r="17" spans="1:4" ht="15.75" customHeight="1">
      <c r="A17" s="12" t="s">
        <v>19</v>
      </c>
      <c r="B17" s="12">
        <v>100</v>
      </c>
      <c r="C17" s="12">
        <v>17</v>
      </c>
      <c r="D17" s="21">
        <f t="shared" si="0"/>
        <v>0.83</v>
      </c>
    </row>
    <row r="18" spans="1:4" ht="15.75" customHeight="1">
      <c r="A18" s="12" t="s">
        <v>20</v>
      </c>
      <c r="B18" s="12">
        <v>100</v>
      </c>
      <c r="C18" s="12">
        <v>18</v>
      </c>
      <c r="D18" s="21">
        <f t="shared" si="0"/>
        <v>0.82</v>
      </c>
    </row>
    <row r="19" spans="1:4" ht="15.75" customHeight="1">
      <c r="A19" s="12" t="s">
        <v>21</v>
      </c>
      <c r="B19" s="12">
        <v>100</v>
      </c>
      <c r="C19" s="12">
        <v>19</v>
      </c>
      <c r="D19" s="21">
        <f t="shared" si="0"/>
        <v>0.81</v>
      </c>
    </row>
    <row r="28" spans="1:4" ht="15">
      <c r="B28" s="25"/>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C16"/>
  <sheetViews>
    <sheetView workbookViewId="0">
      <selection activeCell="I24" sqref="I24"/>
    </sheetView>
  </sheetViews>
  <sheetFormatPr baseColWidth="10" defaultColWidth="14.5" defaultRowHeight="15.75" customHeight="1"/>
  <cols>
    <col min="2" max="3" width="17" customWidth="1"/>
  </cols>
  <sheetData>
    <row r="1" spans="1:3" ht="15.75" customHeight="1">
      <c r="A1" s="5" t="s">
        <v>4</v>
      </c>
      <c r="B1" s="7"/>
      <c r="C1" s="7"/>
    </row>
    <row r="2" spans="1:3" ht="15.75" customHeight="1">
      <c r="A2" s="8" t="s">
        <v>66</v>
      </c>
      <c r="B2" s="7"/>
      <c r="C2" s="7"/>
    </row>
    <row r="3" spans="1:3" ht="15.75" customHeight="1">
      <c r="A3" s="7"/>
      <c r="B3" s="7"/>
      <c r="C3" s="7"/>
    </row>
    <row r="4" spans="1:3" ht="13">
      <c r="A4" s="7" t="s">
        <v>59</v>
      </c>
      <c r="B4" s="7" t="s">
        <v>109</v>
      </c>
      <c r="C4" s="7" t="s">
        <v>110</v>
      </c>
    </row>
    <row r="5" spans="1:3" ht="15.75" customHeight="1">
      <c r="A5" s="12" t="s">
        <v>10</v>
      </c>
      <c r="B5" s="12">
        <v>3500</v>
      </c>
      <c r="C5" s="22">
        <v>0.1</v>
      </c>
    </row>
    <row r="6" spans="1:3" ht="15.75" customHeight="1">
      <c r="A6" s="12" t="s">
        <v>11</v>
      </c>
      <c r="B6" s="12">
        <v>3700</v>
      </c>
      <c r="C6" s="22">
        <v>0.11</v>
      </c>
    </row>
    <row r="7" spans="1:3" ht="15.75" customHeight="1">
      <c r="A7" s="12" t="s">
        <v>12</v>
      </c>
      <c r="B7" s="12">
        <v>4200</v>
      </c>
      <c r="C7" s="22">
        <v>0.13</v>
      </c>
    </row>
    <row r="8" spans="1:3" ht="15.75" customHeight="1">
      <c r="A8" s="12" t="s">
        <v>13</v>
      </c>
      <c r="B8" s="12">
        <v>4300</v>
      </c>
      <c r="C8" s="22">
        <v>0.12</v>
      </c>
    </row>
    <row r="9" spans="1:3" ht="15.75" customHeight="1">
      <c r="A9" s="12" t="s">
        <v>14</v>
      </c>
      <c r="B9" s="12">
        <v>3400</v>
      </c>
      <c r="C9" s="22">
        <v>0.15</v>
      </c>
    </row>
    <row r="10" spans="1:3" ht="15.75" customHeight="1">
      <c r="A10" s="12" t="s">
        <v>15</v>
      </c>
      <c r="B10" s="12">
        <v>5600</v>
      </c>
      <c r="C10" s="22">
        <v>0.05</v>
      </c>
    </row>
    <row r="11" spans="1:3" ht="15.75" customHeight="1">
      <c r="A11" s="12" t="s">
        <v>16</v>
      </c>
      <c r="B11" s="12">
        <v>4300</v>
      </c>
      <c r="C11" s="22">
        <v>0.13</v>
      </c>
    </row>
    <row r="12" spans="1:3" ht="15.75" customHeight="1">
      <c r="A12" s="12" t="s">
        <v>17</v>
      </c>
      <c r="B12" s="12">
        <v>3400</v>
      </c>
      <c r="C12" s="22">
        <v>0.18</v>
      </c>
    </row>
    <row r="13" spans="1:3" ht="15.75" customHeight="1">
      <c r="A13" s="12" t="s">
        <v>18</v>
      </c>
      <c r="B13" s="12">
        <v>4100</v>
      </c>
      <c r="C13" s="22">
        <v>0.22</v>
      </c>
    </row>
    <row r="14" spans="1:3" ht="15.75" customHeight="1">
      <c r="A14" s="12" t="s">
        <v>19</v>
      </c>
      <c r="B14" s="12">
        <v>4700</v>
      </c>
      <c r="C14" s="22">
        <v>0.23</v>
      </c>
    </row>
    <row r="15" spans="1:3" ht="15.75" customHeight="1">
      <c r="A15" s="12" t="s">
        <v>20</v>
      </c>
      <c r="B15" s="12">
        <v>4500</v>
      </c>
      <c r="C15" s="22">
        <v>0.25</v>
      </c>
    </row>
    <row r="16" spans="1:3" ht="15.75" customHeight="1">
      <c r="A16" s="12" t="s">
        <v>21</v>
      </c>
      <c r="B16" s="12">
        <v>3800</v>
      </c>
      <c r="C16" s="22">
        <v>0.3</v>
      </c>
    </row>
  </sheetData>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AA18"/>
  <sheetViews>
    <sheetView topLeftCell="C1" workbookViewId="0">
      <selection activeCell="J24" sqref="J24"/>
    </sheetView>
  </sheetViews>
  <sheetFormatPr baseColWidth="10" defaultColWidth="14.5" defaultRowHeight="15.75" customHeight="1"/>
  <cols>
    <col min="1" max="1" width="10.83203125" customWidth="1"/>
    <col min="2" max="2" width="23.1640625" customWidth="1"/>
    <col min="3" max="3" width="29" customWidth="1"/>
    <col min="4" max="4" width="23.83203125" customWidth="1"/>
    <col min="5" max="5" width="20.5" customWidth="1"/>
  </cols>
  <sheetData>
    <row r="1" spans="1:27" ht="15.75" customHeight="1">
      <c r="A1" s="5" t="s">
        <v>4</v>
      </c>
      <c r="B1" s="10"/>
      <c r="C1" s="10"/>
      <c r="D1" s="10"/>
      <c r="E1" s="10"/>
      <c r="F1" s="11"/>
      <c r="G1" s="11"/>
      <c r="H1" s="11"/>
      <c r="I1" s="11"/>
      <c r="J1" s="11"/>
      <c r="K1" s="11"/>
      <c r="L1" s="11"/>
      <c r="M1" s="11"/>
      <c r="N1" s="11"/>
      <c r="O1" s="11"/>
      <c r="P1" s="11"/>
      <c r="Q1" s="11"/>
      <c r="R1" s="11"/>
      <c r="S1" s="11"/>
      <c r="T1" s="11"/>
      <c r="U1" s="11"/>
      <c r="V1" s="11"/>
      <c r="W1" s="11"/>
      <c r="X1" s="11"/>
      <c r="Y1" s="11"/>
      <c r="Z1" s="11"/>
      <c r="AA1" s="11"/>
    </row>
    <row r="2" spans="1:27" ht="15.75" customHeight="1">
      <c r="A2" s="8" t="s">
        <v>111</v>
      </c>
      <c r="B2" s="10"/>
      <c r="C2" s="10"/>
      <c r="D2" s="10"/>
      <c r="E2" s="10"/>
      <c r="F2" s="11"/>
      <c r="G2" s="11"/>
      <c r="H2" s="11"/>
      <c r="I2" s="11"/>
      <c r="J2" s="11"/>
      <c r="K2" s="11"/>
      <c r="L2" s="11"/>
      <c r="M2" s="11"/>
      <c r="N2" s="11"/>
      <c r="O2" s="11"/>
      <c r="P2" s="11"/>
      <c r="Q2" s="11"/>
      <c r="R2" s="11"/>
      <c r="S2" s="11"/>
      <c r="T2" s="11"/>
      <c r="U2" s="11"/>
      <c r="V2" s="11"/>
      <c r="W2" s="11"/>
      <c r="X2" s="11"/>
      <c r="Y2" s="11"/>
      <c r="Z2" s="11"/>
      <c r="AA2" s="11"/>
    </row>
    <row r="3" spans="1:27" ht="15.75" customHeight="1">
      <c r="A3" s="8" t="s">
        <v>106</v>
      </c>
      <c r="B3" s="10"/>
      <c r="C3" s="10"/>
      <c r="D3" s="10"/>
      <c r="E3" s="10"/>
      <c r="F3" s="11"/>
      <c r="G3" s="11"/>
      <c r="H3" s="11"/>
      <c r="I3" s="11"/>
      <c r="J3" s="11"/>
      <c r="K3" s="11"/>
      <c r="L3" s="11"/>
      <c r="M3" s="11"/>
      <c r="N3" s="11"/>
      <c r="O3" s="11"/>
      <c r="P3" s="11"/>
      <c r="Q3" s="11"/>
      <c r="R3" s="11"/>
      <c r="S3" s="11"/>
      <c r="T3" s="11"/>
      <c r="U3" s="11"/>
      <c r="V3" s="11"/>
      <c r="W3" s="11"/>
      <c r="X3" s="11"/>
      <c r="Y3" s="11"/>
      <c r="Z3" s="11"/>
      <c r="AA3" s="11"/>
    </row>
    <row r="4" spans="1:27" ht="15.75" customHeight="1">
      <c r="A4" s="8" t="s">
        <v>112</v>
      </c>
      <c r="B4" s="10"/>
      <c r="C4" s="10"/>
      <c r="D4" s="10"/>
      <c r="E4" s="10"/>
      <c r="F4" s="11"/>
      <c r="G4" s="11"/>
      <c r="H4" s="11"/>
      <c r="I4" s="11"/>
      <c r="J4" s="11"/>
      <c r="K4" s="11"/>
      <c r="L4" s="11"/>
      <c r="M4" s="11"/>
      <c r="N4" s="11"/>
      <c r="O4" s="11"/>
      <c r="P4" s="11"/>
      <c r="Q4" s="11"/>
      <c r="R4" s="11"/>
      <c r="S4" s="11"/>
      <c r="T4" s="11"/>
      <c r="U4" s="11"/>
      <c r="V4" s="11"/>
      <c r="W4" s="11"/>
      <c r="X4" s="11"/>
      <c r="Y4" s="11"/>
      <c r="Z4" s="11"/>
      <c r="AA4" s="11"/>
    </row>
    <row r="5" spans="1:27" ht="15.75" customHeight="1">
      <c r="A5" s="10"/>
      <c r="B5" s="10"/>
      <c r="C5" s="10"/>
      <c r="D5" s="10"/>
      <c r="E5" s="10"/>
      <c r="F5" s="11"/>
      <c r="G5" s="11"/>
      <c r="H5" s="11"/>
      <c r="I5" s="11"/>
      <c r="J5" s="11"/>
      <c r="K5" s="11"/>
      <c r="L5" s="11"/>
      <c r="M5" s="11"/>
      <c r="N5" s="11"/>
      <c r="O5" s="11"/>
      <c r="P5" s="11"/>
      <c r="Q5" s="11"/>
      <c r="R5" s="11"/>
      <c r="S5" s="11"/>
      <c r="T5" s="11"/>
      <c r="U5" s="11"/>
      <c r="V5" s="11"/>
      <c r="W5" s="11"/>
      <c r="X5" s="11"/>
      <c r="Y5" s="11"/>
      <c r="Z5" s="11"/>
      <c r="AA5" s="11"/>
    </row>
    <row r="6" spans="1:27" ht="28">
      <c r="A6" s="10" t="s">
        <v>59</v>
      </c>
      <c r="B6" s="10" t="s">
        <v>113</v>
      </c>
      <c r="C6" s="10" t="s">
        <v>114</v>
      </c>
      <c r="D6" s="10" t="s">
        <v>115</v>
      </c>
      <c r="E6" s="10" t="s">
        <v>116</v>
      </c>
      <c r="F6" s="11"/>
      <c r="G6" s="11"/>
      <c r="H6" s="11"/>
      <c r="I6" s="11"/>
      <c r="J6" s="11"/>
      <c r="K6" s="11"/>
      <c r="L6" s="11"/>
      <c r="M6" s="11"/>
      <c r="N6" s="11"/>
      <c r="O6" s="11"/>
      <c r="P6" s="11"/>
      <c r="Q6" s="11"/>
      <c r="R6" s="11"/>
      <c r="S6" s="11"/>
      <c r="T6" s="11"/>
      <c r="U6" s="11"/>
      <c r="V6" s="11"/>
      <c r="W6" s="11"/>
      <c r="X6" s="11"/>
      <c r="Y6" s="11"/>
      <c r="Z6" s="11"/>
      <c r="AA6" s="11"/>
    </row>
    <row r="7" spans="1:27" ht="15.75" customHeight="1">
      <c r="A7" s="12" t="s">
        <v>10</v>
      </c>
      <c r="B7" s="12">
        <v>5000000</v>
      </c>
      <c r="C7" s="12">
        <v>8000000</v>
      </c>
      <c r="D7" s="21">
        <f t="shared" ref="D7:D18" si="0">B7/(B7+C7)</f>
        <v>0.38461538461538464</v>
      </c>
      <c r="E7" s="27">
        <f t="shared" ref="E7:E18" si="1">B7+C7</f>
        <v>13000000</v>
      </c>
    </row>
    <row r="8" spans="1:27" ht="15.75" customHeight="1">
      <c r="A8" s="12" t="s">
        <v>11</v>
      </c>
      <c r="B8" s="12">
        <v>6000000</v>
      </c>
      <c r="C8" s="12">
        <v>9000000</v>
      </c>
      <c r="D8" s="21">
        <f t="shared" si="0"/>
        <v>0.4</v>
      </c>
      <c r="E8" s="27">
        <f t="shared" si="1"/>
        <v>15000000</v>
      </c>
    </row>
    <row r="9" spans="1:27" ht="15.75" customHeight="1">
      <c r="A9" s="12" t="s">
        <v>12</v>
      </c>
      <c r="B9" s="12">
        <v>7000000</v>
      </c>
      <c r="C9" s="12">
        <v>9500000</v>
      </c>
      <c r="D9" s="21">
        <f t="shared" si="0"/>
        <v>0.42424242424242425</v>
      </c>
      <c r="E9" s="27">
        <f t="shared" si="1"/>
        <v>16500000</v>
      </c>
    </row>
    <row r="10" spans="1:27" ht="15.75" customHeight="1">
      <c r="A10" s="12" t="s">
        <v>13</v>
      </c>
      <c r="B10" s="12">
        <v>7500000</v>
      </c>
      <c r="C10" s="12">
        <v>10000000</v>
      </c>
      <c r="D10" s="21">
        <f t="shared" si="0"/>
        <v>0.42857142857142855</v>
      </c>
      <c r="E10" s="27">
        <f t="shared" si="1"/>
        <v>17500000</v>
      </c>
    </row>
    <row r="11" spans="1:27" ht="15.75" customHeight="1">
      <c r="A11" s="12" t="s">
        <v>14</v>
      </c>
      <c r="B11" s="12">
        <v>8000000</v>
      </c>
      <c r="C11" s="12">
        <v>11000000</v>
      </c>
      <c r="D11" s="21">
        <f t="shared" si="0"/>
        <v>0.42105263157894735</v>
      </c>
      <c r="E11" s="27">
        <f t="shared" si="1"/>
        <v>19000000</v>
      </c>
    </row>
    <row r="12" spans="1:27" ht="15.75" customHeight="1">
      <c r="A12" s="12" t="s">
        <v>15</v>
      </c>
      <c r="B12" s="12">
        <v>8700000</v>
      </c>
      <c r="C12" s="12">
        <v>13000000</v>
      </c>
      <c r="D12" s="21">
        <f t="shared" si="0"/>
        <v>0.4009216589861751</v>
      </c>
      <c r="E12" s="27">
        <f t="shared" si="1"/>
        <v>21700000</v>
      </c>
    </row>
    <row r="13" spans="1:27" ht="15.75" customHeight="1">
      <c r="A13" s="12" t="s">
        <v>16</v>
      </c>
      <c r="B13" s="12">
        <v>9300000</v>
      </c>
      <c r="C13" s="12">
        <v>18000000</v>
      </c>
      <c r="D13" s="21">
        <f t="shared" si="0"/>
        <v>0.34065934065934067</v>
      </c>
      <c r="E13" s="27">
        <f t="shared" si="1"/>
        <v>27300000</v>
      </c>
    </row>
    <row r="14" spans="1:27" ht="15.75" customHeight="1">
      <c r="A14" s="12" t="s">
        <v>17</v>
      </c>
      <c r="B14" s="12">
        <v>10000000</v>
      </c>
      <c r="C14" s="12">
        <v>16000000</v>
      </c>
      <c r="D14" s="21">
        <f t="shared" si="0"/>
        <v>0.38461538461538464</v>
      </c>
      <c r="E14" s="27">
        <f t="shared" si="1"/>
        <v>26000000</v>
      </c>
    </row>
    <row r="15" spans="1:27" ht="15.75" customHeight="1">
      <c r="A15" s="12" t="s">
        <v>18</v>
      </c>
      <c r="B15" s="12">
        <v>11000000</v>
      </c>
      <c r="C15" s="12">
        <v>20000000</v>
      </c>
      <c r="D15" s="21">
        <f t="shared" si="0"/>
        <v>0.35483870967741937</v>
      </c>
      <c r="E15" s="27">
        <f t="shared" si="1"/>
        <v>31000000</v>
      </c>
    </row>
    <row r="16" spans="1:27" ht="15.75" customHeight="1">
      <c r="A16" s="12" t="s">
        <v>19</v>
      </c>
      <c r="B16" s="12">
        <v>12000000</v>
      </c>
      <c r="C16" s="12">
        <v>21000000</v>
      </c>
      <c r="D16" s="21">
        <f t="shared" si="0"/>
        <v>0.36363636363636365</v>
      </c>
      <c r="E16" s="27">
        <f t="shared" si="1"/>
        <v>33000000</v>
      </c>
    </row>
    <row r="17" spans="1:5" ht="15.75" customHeight="1">
      <c r="A17" s="12" t="s">
        <v>20</v>
      </c>
      <c r="B17" s="12">
        <v>13000000</v>
      </c>
      <c r="C17" s="12">
        <v>17000000</v>
      </c>
      <c r="D17" s="21">
        <f t="shared" si="0"/>
        <v>0.43333333333333335</v>
      </c>
      <c r="E17" s="27">
        <f t="shared" si="1"/>
        <v>30000000</v>
      </c>
    </row>
    <row r="18" spans="1:5" ht="15.75" customHeight="1">
      <c r="A18" s="12" t="s">
        <v>21</v>
      </c>
      <c r="B18" s="12">
        <v>15000000</v>
      </c>
      <c r="C18" s="12">
        <v>19000000</v>
      </c>
      <c r="D18" s="21">
        <f t="shared" si="0"/>
        <v>0.44117647058823528</v>
      </c>
      <c r="E18" s="27">
        <f t="shared" si="1"/>
        <v>34000000</v>
      </c>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sheetPr>
  <dimension ref="A1:Z18"/>
  <sheetViews>
    <sheetView workbookViewId="0">
      <selection activeCell="H26" sqref="H26"/>
    </sheetView>
  </sheetViews>
  <sheetFormatPr baseColWidth="10" defaultColWidth="14.5" defaultRowHeight="15.75" customHeight="1"/>
  <cols>
    <col min="1" max="1" width="11.6640625" customWidth="1"/>
  </cols>
  <sheetData>
    <row r="1" spans="1:26" ht="15.75" customHeight="1">
      <c r="A1" s="5" t="s">
        <v>4</v>
      </c>
      <c r="B1" s="7"/>
      <c r="C1" s="7"/>
      <c r="D1" s="7"/>
    </row>
    <row r="2" spans="1:26" ht="15.75" customHeight="1">
      <c r="A2" s="8" t="s">
        <v>117</v>
      </c>
      <c r="B2" s="7"/>
      <c r="C2" s="7"/>
      <c r="D2" s="7"/>
    </row>
    <row r="3" spans="1:26" ht="15.75" customHeight="1">
      <c r="A3" s="8" t="s">
        <v>118</v>
      </c>
      <c r="B3" s="7"/>
      <c r="C3" s="7"/>
      <c r="D3" s="7"/>
    </row>
    <row r="4" spans="1:26" ht="15.75" customHeight="1">
      <c r="A4" s="8" t="s">
        <v>6</v>
      </c>
      <c r="B4" s="7"/>
      <c r="C4" s="7"/>
      <c r="D4" s="7"/>
    </row>
    <row r="5" spans="1:26" ht="15.75" customHeight="1">
      <c r="A5" s="18"/>
      <c r="B5" s="7"/>
      <c r="C5" s="7"/>
      <c r="D5" s="7"/>
    </row>
    <row r="6" spans="1:26" ht="28">
      <c r="A6" s="10" t="s">
        <v>59</v>
      </c>
      <c r="B6" s="10" t="s">
        <v>119</v>
      </c>
      <c r="C6" s="10" t="s">
        <v>120</v>
      </c>
      <c r="D6" s="10" t="s">
        <v>121</v>
      </c>
      <c r="E6" s="11"/>
      <c r="F6" s="11"/>
      <c r="G6" s="11"/>
      <c r="H6" s="11"/>
      <c r="I6" s="11"/>
      <c r="J6" s="11"/>
      <c r="K6" s="11"/>
      <c r="L6" s="11"/>
      <c r="M6" s="11"/>
      <c r="N6" s="11"/>
      <c r="O6" s="11"/>
      <c r="P6" s="11"/>
      <c r="Q6" s="11"/>
      <c r="R6" s="11"/>
      <c r="S6" s="11"/>
      <c r="T6" s="11"/>
      <c r="U6" s="11"/>
      <c r="V6" s="11"/>
      <c r="W6" s="11"/>
      <c r="X6" s="11"/>
      <c r="Y6" s="11"/>
      <c r="Z6" s="11"/>
    </row>
    <row r="7" spans="1:26" ht="15.75" customHeight="1">
      <c r="A7" s="12" t="s">
        <v>10</v>
      </c>
      <c r="B7" s="32">
        <f>'Risk Rating'!F7</f>
        <v>100</v>
      </c>
      <c r="C7" s="12">
        <f>'High Risk Customers'!C7</f>
        <v>1000000</v>
      </c>
      <c r="D7" s="35">
        <f t="shared" ref="D7:D18" si="0">(B7/C7)*1000</f>
        <v>0.1</v>
      </c>
    </row>
    <row r="8" spans="1:26" ht="15.75" customHeight="1">
      <c r="A8" s="12" t="s">
        <v>11</v>
      </c>
      <c r="B8" s="32">
        <f>'Risk Rating'!F8</f>
        <v>250</v>
      </c>
      <c r="C8" s="12">
        <f>'High Risk Customers'!C8</f>
        <v>1500000</v>
      </c>
      <c r="D8" s="35">
        <f t="shared" si="0"/>
        <v>0.16666666666666666</v>
      </c>
    </row>
    <row r="9" spans="1:26" ht="15.75" customHeight="1">
      <c r="A9" s="12" t="s">
        <v>12</v>
      </c>
      <c r="B9" s="32">
        <f>'Risk Rating'!F9</f>
        <v>420</v>
      </c>
      <c r="C9" s="12">
        <f>'High Risk Customers'!C9</f>
        <v>1750000</v>
      </c>
      <c r="D9" s="35">
        <f t="shared" si="0"/>
        <v>0.24000000000000002</v>
      </c>
    </row>
    <row r="10" spans="1:26" ht="15.75" customHeight="1">
      <c r="A10" s="12" t="s">
        <v>13</v>
      </c>
      <c r="B10" s="32">
        <f>'Risk Rating'!F10</f>
        <v>540</v>
      </c>
      <c r="C10" s="12">
        <f>'High Risk Customers'!C10</f>
        <v>2000000</v>
      </c>
      <c r="D10" s="35">
        <f t="shared" si="0"/>
        <v>0.27</v>
      </c>
    </row>
    <row r="11" spans="1:26" ht="15.75" customHeight="1">
      <c r="A11" s="12" t="s">
        <v>14</v>
      </c>
      <c r="B11" s="32">
        <f>'Risk Rating'!F11</f>
        <v>750</v>
      </c>
      <c r="C11" s="12">
        <f>'High Risk Customers'!C11</f>
        <v>2100000</v>
      </c>
      <c r="D11" s="35">
        <f t="shared" si="0"/>
        <v>0.35714285714285715</v>
      </c>
    </row>
    <row r="12" spans="1:26" ht="15.75" customHeight="1">
      <c r="A12" s="12" t="s">
        <v>15</v>
      </c>
      <c r="B12" s="32">
        <f>'Risk Rating'!F12</f>
        <v>800</v>
      </c>
      <c r="C12" s="12">
        <f>'High Risk Customers'!C12</f>
        <v>2300000</v>
      </c>
      <c r="D12" s="35">
        <f t="shared" si="0"/>
        <v>0.34782608695652178</v>
      </c>
    </row>
    <row r="13" spans="1:26" ht="15.75" customHeight="1">
      <c r="A13" s="12" t="s">
        <v>16</v>
      </c>
      <c r="B13" s="32">
        <f>'Risk Rating'!F13</f>
        <v>600</v>
      </c>
      <c r="C13" s="12">
        <f>'High Risk Customers'!C13</f>
        <v>2350000</v>
      </c>
      <c r="D13" s="35">
        <f t="shared" si="0"/>
        <v>0.25531914893617019</v>
      </c>
    </row>
    <row r="14" spans="1:26" ht="15.75" customHeight="1">
      <c r="A14" s="12" t="s">
        <v>17</v>
      </c>
      <c r="B14" s="32">
        <f>'Risk Rating'!F14</f>
        <v>850</v>
      </c>
      <c r="C14" s="12">
        <f>'High Risk Customers'!C14</f>
        <v>2400000</v>
      </c>
      <c r="D14" s="35">
        <f t="shared" si="0"/>
        <v>0.35416666666666669</v>
      </c>
    </row>
    <row r="15" spans="1:26" ht="15.75" customHeight="1">
      <c r="A15" s="12" t="s">
        <v>18</v>
      </c>
      <c r="B15" s="32">
        <f>'Risk Rating'!F15</f>
        <v>920</v>
      </c>
      <c r="C15" s="12">
        <f>'High Risk Customers'!C15</f>
        <v>2500000</v>
      </c>
      <c r="D15" s="35">
        <f t="shared" si="0"/>
        <v>0.36799999999999999</v>
      </c>
      <c r="H15" s="7"/>
    </row>
    <row r="16" spans="1:26" ht="15.75" customHeight="1">
      <c r="A16" s="12" t="s">
        <v>19</v>
      </c>
      <c r="B16" s="32">
        <f>'Risk Rating'!F16</f>
        <v>1500</v>
      </c>
      <c r="C16" s="12">
        <f>'High Risk Customers'!C16</f>
        <v>2568000</v>
      </c>
      <c r="D16" s="35">
        <f t="shared" si="0"/>
        <v>0.58411214953271029</v>
      </c>
    </row>
    <row r="17" spans="1:4" ht="15.75" customHeight="1">
      <c r="A17" s="12" t="s">
        <v>20</v>
      </c>
      <c r="B17" s="32">
        <f>'Risk Rating'!F17</f>
        <v>4500</v>
      </c>
      <c r="C17" s="12">
        <f>'High Risk Customers'!C17</f>
        <v>2647800</v>
      </c>
      <c r="D17" s="35">
        <f t="shared" si="0"/>
        <v>1.699524133242692</v>
      </c>
    </row>
    <row r="18" spans="1:4" ht="15.75" customHeight="1">
      <c r="A18" s="12" t="s">
        <v>21</v>
      </c>
      <c r="B18" s="32">
        <f>'Risk Rating'!F18</f>
        <v>4200</v>
      </c>
      <c r="C18" s="12">
        <f>'High Risk Customers'!C18</f>
        <v>2700000</v>
      </c>
      <c r="D18" s="35">
        <f t="shared" si="0"/>
        <v>1.5555555555555554</v>
      </c>
    </row>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sheetPr>
  <dimension ref="A1:Z18"/>
  <sheetViews>
    <sheetView topLeftCell="D1" workbookViewId="0">
      <selection activeCell="L24" sqref="L24"/>
    </sheetView>
  </sheetViews>
  <sheetFormatPr baseColWidth="10" defaultColWidth="14.5" defaultRowHeight="15.75" customHeight="1"/>
  <cols>
    <col min="1" max="1" width="12" customWidth="1"/>
  </cols>
  <sheetData>
    <row r="1" spans="1:26" ht="15.75" customHeight="1">
      <c r="A1" s="5" t="s">
        <v>4</v>
      </c>
      <c r="B1" s="7"/>
      <c r="C1" s="7"/>
      <c r="D1" s="7"/>
      <c r="E1" s="7"/>
      <c r="F1" s="7"/>
      <c r="G1" s="7"/>
      <c r="H1" s="7"/>
    </row>
    <row r="2" spans="1:26" ht="15.75" customHeight="1">
      <c r="A2" s="8" t="s">
        <v>122</v>
      </c>
      <c r="B2" s="7"/>
      <c r="C2" s="7"/>
      <c r="D2" s="7"/>
      <c r="E2" s="7"/>
      <c r="F2" s="7"/>
      <c r="G2" s="7"/>
      <c r="H2" s="7"/>
    </row>
    <row r="3" spans="1:26" ht="15.75" customHeight="1">
      <c r="A3" s="8" t="s">
        <v>123</v>
      </c>
      <c r="B3" s="7"/>
      <c r="C3" s="7"/>
      <c r="D3" s="7"/>
      <c r="E3" s="7"/>
      <c r="F3" s="7"/>
      <c r="G3" s="7"/>
      <c r="H3" s="7"/>
    </row>
    <row r="4" spans="1:26" ht="15.75" customHeight="1">
      <c r="A4" s="8"/>
      <c r="B4" s="7"/>
      <c r="C4" s="7"/>
      <c r="D4" s="7"/>
      <c r="E4" s="7"/>
      <c r="F4" s="7"/>
      <c r="G4" s="7"/>
      <c r="H4" s="7"/>
    </row>
    <row r="5" spans="1:26" ht="15.75" customHeight="1">
      <c r="A5" s="7"/>
      <c r="B5" s="7"/>
      <c r="C5" s="39" t="s">
        <v>124</v>
      </c>
      <c r="D5" s="40"/>
      <c r="E5" s="40"/>
      <c r="F5" s="40"/>
      <c r="G5" s="40"/>
      <c r="H5" s="40"/>
    </row>
    <row r="6" spans="1:26" ht="28">
      <c r="A6" s="10" t="s">
        <v>59</v>
      </c>
      <c r="B6" s="10" t="s">
        <v>125</v>
      </c>
      <c r="C6" s="10" t="s">
        <v>126</v>
      </c>
      <c r="D6" s="10" t="s">
        <v>127</v>
      </c>
      <c r="E6" s="10" t="s">
        <v>128</v>
      </c>
      <c r="F6" s="10" t="s">
        <v>129</v>
      </c>
      <c r="G6" s="10" t="s">
        <v>130</v>
      </c>
      <c r="H6" s="10" t="s">
        <v>131</v>
      </c>
      <c r="I6" s="11"/>
      <c r="J6" s="11"/>
      <c r="K6" s="11"/>
      <c r="L6" s="11"/>
      <c r="M6" s="11"/>
      <c r="N6" s="11"/>
      <c r="O6" s="11"/>
      <c r="P6" s="11"/>
      <c r="Q6" s="11"/>
      <c r="R6" s="11"/>
      <c r="S6" s="11"/>
      <c r="T6" s="11"/>
      <c r="U6" s="11"/>
      <c r="V6" s="11"/>
      <c r="W6" s="11"/>
      <c r="X6" s="11"/>
      <c r="Y6" s="11"/>
      <c r="Z6" s="11"/>
    </row>
    <row r="7" spans="1:26" ht="15.75" customHeight="1">
      <c r="A7" s="12" t="s">
        <v>10</v>
      </c>
      <c r="B7" s="31">
        <f>'SARs per 1k customers'!B7</f>
        <v>100</v>
      </c>
      <c r="C7" s="12">
        <v>90</v>
      </c>
      <c r="D7" s="12">
        <v>2</v>
      </c>
      <c r="E7" s="12">
        <v>1</v>
      </c>
      <c r="F7" s="12">
        <v>4</v>
      </c>
      <c r="G7" s="12">
        <v>2</v>
      </c>
      <c r="H7" s="33">
        <v>1</v>
      </c>
    </row>
    <row r="8" spans="1:26" ht="15.75" customHeight="1">
      <c r="A8" s="12" t="s">
        <v>11</v>
      </c>
      <c r="B8" s="31">
        <f>'SARs per 1k customers'!B8</f>
        <v>250</v>
      </c>
      <c r="C8" s="12">
        <v>200</v>
      </c>
      <c r="D8" s="12">
        <v>4</v>
      </c>
      <c r="E8" s="12">
        <v>1</v>
      </c>
      <c r="F8" s="12">
        <v>3</v>
      </c>
      <c r="G8" s="12">
        <v>22</v>
      </c>
      <c r="H8" s="33">
        <v>20</v>
      </c>
    </row>
    <row r="9" spans="1:26" ht="15.75" customHeight="1">
      <c r="A9" s="12" t="s">
        <v>12</v>
      </c>
      <c r="B9" s="31">
        <f>'SARs per 1k customers'!B9</f>
        <v>420</v>
      </c>
      <c r="C9" s="12">
        <v>300</v>
      </c>
      <c r="D9" s="12">
        <v>6</v>
      </c>
      <c r="E9" s="12">
        <v>4</v>
      </c>
      <c r="F9" s="12">
        <v>7</v>
      </c>
      <c r="G9" s="12">
        <v>43</v>
      </c>
      <c r="H9" s="34">
        <v>60</v>
      </c>
    </row>
    <row r="10" spans="1:26" ht="15.75" customHeight="1">
      <c r="A10" s="12" t="s">
        <v>13</v>
      </c>
      <c r="B10" s="31">
        <f>'SARs per 1k customers'!B10</f>
        <v>540</v>
      </c>
      <c r="C10" s="12">
        <v>400</v>
      </c>
      <c r="D10" s="12">
        <v>8</v>
      </c>
      <c r="E10" s="12">
        <v>7</v>
      </c>
      <c r="F10" s="12">
        <v>8</v>
      </c>
      <c r="G10" s="12">
        <v>56</v>
      </c>
      <c r="H10" s="34">
        <v>61</v>
      </c>
    </row>
    <row r="11" spans="1:26" ht="15.75" customHeight="1">
      <c r="A11" s="12" t="s">
        <v>14</v>
      </c>
      <c r="B11" s="31">
        <f>'SARs per 1k customers'!B11</f>
        <v>750</v>
      </c>
      <c r="C11" s="12">
        <v>580</v>
      </c>
      <c r="D11" s="12">
        <v>2</v>
      </c>
      <c r="E11" s="12">
        <v>12</v>
      </c>
      <c r="F11" s="12">
        <v>7</v>
      </c>
      <c r="G11" s="12">
        <v>12</v>
      </c>
      <c r="H11" s="34">
        <v>137</v>
      </c>
    </row>
    <row r="12" spans="1:26" ht="15.75" customHeight="1">
      <c r="A12" s="12" t="s">
        <v>15</v>
      </c>
      <c r="B12" s="31">
        <f>'SARs per 1k customers'!B12</f>
        <v>800</v>
      </c>
      <c r="C12" s="12">
        <v>760</v>
      </c>
      <c r="D12" s="12">
        <v>1</v>
      </c>
      <c r="E12" s="12">
        <v>2</v>
      </c>
      <c r="F12" s="12">
        <v>4</v>
      </c>
      <c r="G12" s="12">
        <v>12</v>
      </c>
      <c r="H12" s="34">
        <v>21</v>
      </c>
    </row>
    <row r="13" spans="1:26" ht="15.75" customHeight="1">
      <c r="A13" s="12" t="s">
        <v>16</v>
      </c>
      <c r="B13" s="31">
        <f>'SARs per 1k customers'!B13</f>
        <v>600</v>
      </c>
      <c r="C13" s="12">
        <v>540</v>
      </c>
      <c r="D13" s="12">
        <v>0</v>
      </c>
      <c r="E13" s="12">
        <v>5</v>
      </c>
      <c r="F13" s="12">
        <v>15</v>
      </c>
      <c r="G13" s="12">
        <v>35</v>
      </c>
      <c r="H13" s="34">
        <v>5</v>
      </c>
    </row>
    <row r="14" spans="1:26" ht="15.75" customHeight="1">
      <c r="A14" s="12" t="s">
        <v>17</v>
      </c>
      <c r="B14" s="31">
        <f>'SARs per 1k customers'!B14</f>
        <v>850</v>
      </c>
      <c r="C14" s="12">
        <v>810</v>
      </c>
      <c r="D14" s="12">
        <v>5</v>
      </c>
      <c r="E14" s="12">
        <v>4</v>
      </c>
      <c r="F14" s="12">
        <v>21</v>
      </c>
      <c r="G14" s="12">
        <v>5</v>
      </c>
      <c r="H14" s="34">
        <v>5</v>
      </c>
    </row>
    <row r="15" spans="1:26" ht="15.75" customHeight="1">
      <c r="A15" s="12" t="s">
        <v>18</v>
      </c>
      <c r="B15" s="31">
        <f>'SARs per 1k customers'!B15</f>
        <v>920</v>
      </c>
      <c r="C15" s="12">
        <v>850</v>
      </c>
      <c r="D15" s="12">
        <v>0</v>
      </c>
      <c r="E15" s="12">
        <v>7</v>
      </c>
      <c r="F15" s="12">
        <v>32</v>
      </c>
      <c r="G15" s="12">
        <v>20</v>
      </c>
      <c r="H15" s="34">
        <v>11</v>
      </c>
    </row>
    <row r="16" spans="1:26" ht="15.75" customHeight="1">
      <c r="A16" s="12" t="s">
        <v>19</v>
      </c>
      <c r="B16" s="31">
        <f>'SARs per 1k customers'!B16</f>
        <v>1500</v>
      </c>
      <c r="C16" s="12">
        <v>1200</v>
      </c>
      <c r="D16" s="12">
        <v>1</v>
      </c>
      <c r="E16" s="12">
        <v>10</v>
      </c>
      <c r="F16" s="12">
        <v>43</v>
      </c>
      <c r="G16" s="12">
        <v>100</v>
      </c>
      <c r="H16" s="34">
        <v>146</v>
      </c>
    </row>
    <row r="17" spans="1:8" ht="15.75" customHeight="1">
      <c r="A17" s="12" t="s">
        <v>20</v>
      </c>
      <c r="B17" s="31">
        <f>'SARs per 1k customers'!B17</f>
        <v>4500</v>
      </c>
      <c r="C17" s="12">
        <v>3500</v>
      </c>
      <c r="D17" s="12">
        <v>2</v>
      </c>
      <c r="E17" s="12">
        <v>20</v>
      </c>
      <c r="F17" s="12">
        <v>56</v>
      </c>
      <c r="G17" s="12">
        <v>80</v>
      </c>
      <c r="H17" s="33">
        <v>842</v>
      </c>
    </row>
    <row r="18" spans="1:8" ht="15.75" customHeight="1">
      <c r="A18" s="12" t="s">
        <v>21</v>
      </c>
      <c r="B18" s="31">
        <f>'SARs per 1k customers'!B18</f>
        <v>4200</v>
      </c>
      <c r="C18" s="12">
        <v>4000</v>
      </c>
      <c r="D18" s="12">
        <v>3</v>
      </c>
      <c r="E18" s="12">
        <v>35</v>
      </c>
      <c r="F18" s="12">
        <v>100</v>
      </c>
      <c r="G18" s="12">
        <v>60</v>
      </c>
      <c r="H18" s="33">
        <v>2</v>
      </c>
    </row>
  </sheetData>
  <mergeCells count="1">
    <mergeCell ref="C5:H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18"/>
  <sheetViews>
    <sheetView workbookViewId="0">
      <selection activeCell="I25" sqref="I25"/>
    </sheetView>
  </sheetViews>
  <sheetFormatPr baseColWidth="10" defaultColWidth="14.5" defaultRowHeight="15.75" customHeight="1"/>
  <cols>
    <col min="2" max="2" width="17.5" customWidth="1"/>
    <col min="3" max="3" width="16.83203125" customWidth="1"/>
    <col min="4" max="4" width="15.83203125" customWidth="1"/>
  </cols>
  <sheetData>
    <row r="1" spans="1:26" ht="15.75" customHeight="1">
      <c r="A1" s="5" t="s">
        <v>4</v>
      </c>
      <c r="B1" s="6"/>
      <c r="C1" s="7"/>
      <c r="D1" s="7"/>
    </row>
    <row r="2" spans="1:26" ht="15.75" customHeight="1">
      <c r="A2" s="8" t="s">
        <v>5</v>
      </c>
      <c r="B2" s="6"/>
      <c r="C2" s="7"/>
      <c r="D2" s="7"/>
    </row>
    <row r="3" spans="1:26" ht="15.75" customHeight="1">
      <c r="A3" s="9" t="s">
        <v>6</v>
      </c>
      <c r="B3" s="6"/>
      <c r="C3" s="7"/>
      <c r="D3" s="7"/>
    </row>
    <row r="4" spans="1:26" ht="15.75" customHeight="1">
      <c r="A4" s="9" t="s">
        <v>7</v>
      </c>
      <c r="B4" s="6"/>
      <c r="C4" s="7"/>
      <c r="D4" s="7"/>
    </row>
    <row r="5" spans="1:26" ht="15.75" customHeight="1">
      <c r="A5" s="7"/>
      <c r="B5" s="7"/>
      <c r="C5" s="7"/>
      <c r="D5" s="7"/>
    </row>
    <row r="6" spans="1:26" ht="28">
      <c r="A6" s="24" t="s">
        <v>8</v>
      </c>
      <c r="B6" s="10" t="s">
        <v>133</v>
      </c>
      <c r="C6" s="10" t="s">
        <v>132</v>
      </c>
      <c r="D6" s="10" t="s">
        <v>9</v>
      </c>
      <c r="E6" s="11"/>
      <c r="F6" s="11"/>
      <c r="G6" s="11"/>
      <c r="H6" s="11"/>
      <c r="I6" s="11"/>
      <c r="J6" s="11"/>
      <c r="K6" s="11"/>
      <c r="L6" s="11"/>
      <c r="M6" s="11"/>
      <c r="N6" s="11"/>
      <c r="O6" s="11"/>
      <c r="P6" s="11"/>
      <c r="Q6" s="11"/>
      <c r="R6" s="11"/>
      <c r="S6" s="11"/>
      <c r="T6" s="11"/>
      <c r="U6" s="11"/>
      <c r="V6" s="11"/>
      <c r="W6" s="11"/>
      <c r="X6" s="11"/>
      <c r="Y6" s="11"/>
      <c r="Z6" s="11"/>
    </row>
    <row r="7" spans="1:26" ht="15.75" customHeight="1">
      <c r="A7" s="12" t="s">
        <v>10</v>
      </c>
      <c r="B7" s="12">
        <v>100</v>
      </c>
      <c r="C7" s="12">
        <v>200</v>
      </c>
      <c r="D7" s="13">
        <f t="shared" ref="D7:D18" si="0">B7/C7</f>
        <v>0.5</v>
      </c>
    </row>
    <row r="8" spans="1:26" ht="15.75" customHeight="1">
      <c r="A8" s="12" t="s">
        <v>11</v>
      </c>
      <c r="B8" s="12">
        <v>350</v>
      </c>
      <c r="C8" s="12">
        <v>400</v>
      </c>
      <c r="D8" s="13">
        <f t="shared" si="0"/>
        <v>0.875</v>
      </c>
    </row>
    <row r="9" spans="1:26" ht="15.75" customHeight="1">
      <c r="A9" s="12" t="s">
        <v>12</v>
      </c>
      <c r="B9" s="12">
        <v>400</v>
      </c>
      <c r="C9" s="12">
        <v>500</v>
      </c>
      <c r="D9" s="13">
        <f t="shared" si="0"/>
        <v>0.8</v>
      </c>
    </row>
    <row r="10" spans="1:26" ht="15.75" customHeight="1">
      <c r="A10" s="12" t="s">
        <v>13</v>
      </c>
      <c r="B10" s="12">
        <v>450</v>
      </c>
      <c r="C10" s="12">
        <v>550</v>
      </c>
      <c r="D10" s="13">
        <f t="shared" si="0"/>
        <v>0.81818181818181823</v>
      </c>
    </row>
    <row r="11" spans="1:26" ht="15.75" customHeight="1">
      <c r="A11" s="12" t="s">
        <v>14</v>
      </c>
      <c r="B11" s="12">
        <v>450</v>
      </c>
      <c r="C11" s="12">
        <v>600</v>
      </c>
      <c r="D11" s="13">
        <f t="shared" si="0"/>
        <v>0.75</v>
      </c>
    </row>
    <row r="12" spans="1:26" ht="15.75" customHeight="1">
      <c r="A12" s="12" t="s">
        <v>15</v>
      </c>
      <c r="B12" s="12">
        <v>500</v>
      </c>
      <c r="C12" s="12">
        <v>620</v>
      </c>
      <c r="D12" s="13">
        <f t="shared" si="0"/>
        <v>0.80645161290322576</v>
      </c>
    </row>
    <row r="13" spans="1:26" ht="15.75" customHeight="1">
      <c r="A13" s="12" t="s">
        <v>16</v>
      </c>
      <c r="B13" s="12">
        <v>550</v>
      </c>
      <c r="C13" s="12">
        <v>630</v>
      </c>
      <c r="D13" s="13">
        <f t="shared" si="0"/>
        <v>0.87301587301587302</v>
      </c>
    </row>
    <row r="14" spans="1:26" ht="15.75" customHeight="1">
      <c r="A14" s="12" t="s">
        <v>17</v>
      </c>
      <c r="B14" s="12">
        <v>650</v>
      </c>
      <c r="C14" s="12">
        <v>700</v>
      </c>
      <c r="D14" s="13">
        <f t="shared" si="0"/>
        <v>0.9285714285714286</v>
      </c>
    </row>
    <row r="15" spans="1:26" ht="15.75" customHeight="1">
      <c r="A15" s="12" t="s">
        <v>18</v>
      </c>
      <c r="B15" s="12">
        <v>650</v>
      </c>
      <c r="C15" s="12">
        <v>710</v>
      </c>
      <c r="D15" s="13">
        <f t="shared" si="0"/>
        <v>0.91549295774647887</v>
      </c>
    </row>
    <row r="16" spans="1:26" ht="15.75" customHeight="1">
      <c r="A16" s="12" t="s">
        <v>19</v>
      </c>
      <c r="B16" s="12">
        <v>700</v>
      </c>
      <c r="C16" s="12">
        <v>720</v>
      </c>
      <c r="D16" s="13">
        <f t="shared" si="0"/>
        <v>0.97222222222222221</v>
      </c>
    </row>
    <row r="17" spans="1:4" ht="15.75" customHeight="1">
      <c r="A17" s="12" t="s">
        <v>20</v>
      </c>
      <c r="B17" s="12">
        <v>730</v>
      </c>
      <c r="C17" s="12">
        <v>730</v>
      </c>
      <c r="D17" s="13">
        <f t="shared" si="0"/>
        <v>1</v>
      </c>
    </row>
    <row r="18" spans="1:4" ht="15.75" customHeight="1">
      <c r="A18" s="12" t="s">
        <v>21</v>
      </c>
      <c r="B18" s="12">
        <v>730</v>
      </c>
      <c r="C18" s="12">
        <v>730</v>
      </c>
      <c r="D18" s="13">
        <f t="shared" si="0"/>
        <v>1</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Z16"/>
  <sheetViews>
    <sheetView workbookViewId="0">
      <selection activeCell="B8" sqref="B8"/>
    </sheetView>
  </sheetViews>
  <sheetFormatPr baseColWidth="10" defaultColWidth="14.5" defaultRowHeight="15.75" customHeight="1"/>
  <sheetData>
    <row r="1" spans="1:26" ht="15.75" customHeight="1">
      <c r="A1" s="5" t="s">
        <v>4</v>
      </c>
      <c r="B1" s="14"/>
      <c r="C1" s="15"/>
      <c r="D1" s="15"/>
      <c r="E1" s="15"/>
      <c r="F1" s="15"/>
      <c r="G1" s="15"/>
      <c r="H1" s="15"/>
      <c r="I1" s="15"/>
      <c r="J1" s="15"/>
      <c r="K1" s="15"/>
      <c r="L1" s="15"/>
      <c r="M1" s="15"/>
      <c r="N1" s="15"/>
      <c r="O1" s="15"/>
      <c r="P1" s="15"/>
      <c r="Q1" s="15"/>
      <c r="R1" s="15"/>
      <c r="S1" s="15"/>
      <c r="T1" s="15"/>
      <c r="U1" s="15"/>
      <c r="V1" s="15"/>
      <c r="W1" s="15"/>
      <c r="X1" s="15"/>
      <c r="Y1" s="15"/>
      <c r="Z1" s="15"/>
    </row>
    <row r="2" spans="1:26" ht="15.75" customHeight="1">
      <c r="A2" s="8" t="s">
        <v>22</v>
      </c>
      <c r="B2" s="14"/>
      <c r="C2" s="15"/>
      <c r="D2" s="15"/>
      <c r="E2" s="15"/>
      <c r="F2" s="15"/>
      <c r="G2" s="15"/>
      <c r="H2" s="15"/>
      <c r="I2" s="15"/>
      <c r="J2" s="15"/>
      <c r="K2" s="15"/>
      <c r="L2" s="15"/>
      <c r="M2" s="15"/>
      <c r="N2" s="15"/>
      <c r="O2" s="15"/>
      <c r="P2" s="15"/>
      <c r="Q2" s="15"/>
      <c r="R2" s="15"/>
      <c r="S2" s="15"/>
      <c r="T2" s="15"/>
      <c r="U2" s="15"/>
      <c r="V2" s="15"/>
      <c r="W2" s="15"/>
      <c r="X2" s="15"/>
      <c r="Y2" s="15"/>
      <c r="Z2" s="15"/>
    </row>
    <row r="3" spans="1:26" ht="15.75" customHeight="1">
      <c r="A3" s="7"/>
      <c r="B3" s="7"/>
    </row>
    <row r="4" spans="1:26" ht="13">
      <c r="A4" s="7" t="s">
        <v>8</v>
      </c>
      <c r="B4" s="7" t="s">
        <v>23</v>
      </c>
    </row>
    <row r="5" spans="1:26" ht="15.75" customHeight="1">
      <c r="A5" s="12" t="s">
        <v>10</v>
      </c>
      <c r="B5" s="12">
        <v>50</v>
      </c>
    </row>
    <row r="6" spans="1:26" ht="15.75" customHeight="1">
      <c r="A6" s="12" t="s">
        <v>11</v>
      </c>
      <c r="B6" s="12">
        <v>53</v>
      </c>
    </row>
    <row r="7" spans="1:26" ht="15.75" customHeight="1">
      <c r="A7" s="12" t="s">
        <v>12</v>
      </c>
      <c r="B7" s="12">
        <v>56</v>
      </c>
    </row>
    <row r="8" spans="1:26" ht="15.75" customHeight="1">
      <c r="A8" s="12" t="s">
        <v>13</v>
      </c>
      <c r="B8" s="12">
        <v>58</v>
      </c>
    </row>
    <row r="9" spans="1:26" ht="15.75" customHeight="1">
      <c r="A9" s="12" t="s">
        <v>14</v>
      </c>
      <c r="B9" s="12">
        <v>70</v>
      </c>
    </row>
    <row r="10" spans="1:26" ht="15.75" customHeight="1">
      <c r="A10" s="12" t="s">
        <v>15</v>
      </c>
      <c r="B10" s="12">
        <v>85</v>
      </c>
    </row>
    <row r="11" spans="1:26" ht="15.75" customHeight="1">
      <c r="A11" s="12" t="s">
        <v>16</v>
      </c>
      <c r="B11" s="12">
        <v>90</v>
      </c>
    </row>
    <row r="12" spans="1:26" ht="15.75" customHeight="1">
      <c r="A12" s="12" t="s">
        <v>17</v>
      </c>
      <c r="B12" s="12">
        <v>90</v>
      </c>
    </row>
    <row r="13" spans="1:26" ht="15.75" customHeight="1">
      <c r="A13" s="12" t="s">
        <v>18</v>
      </c>
      <c r="B13" s="12">
        <v>90</v>
      </c>
    </row>
    <row r="14" spans="1:26" ht="15.75" customHeight="1">
      <c r="A14" s="12" t="s">
        <v>19</v>
      </c>
      <c r="B14" s="12">
        <v>92</v>
      </c>
    </row>
    <row r="15" spans="1:26" ht="15.75" customHeight="1">
      <c r="A15" s="12" t="s">
        <v>20</v>
      </c>
      <c r="B15" s="12">
        <v>94</v>
      </c>
    </row>
    <row r="16" spans="1:26" ht="15.75" customHeight="1">
      <c r="A16" s="12" t="s">
        <v>21</v>
      </c>
      <c r="B16" s="12">
        <v>95</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Q18"/>
  <sheetViews>
    <sheetView workbookViewId="0">
      <selection activeCell="A6" sqref="A6"/>
    </sheetView>
  </sheetViews>
  <sheetFormatPr baseColWidth="10" defaultColWidth="14.5" defaultRowHeight="15.75" customHeight="1"/>
  <cols>
    <col min="2" max="2" width="16.5" customWidth="1"/>
    <col min="3" max="5" width="16" customWidth="1"/>
  </cols>
  <sheetData>
    <row r="1" spans="1:17" ht="15.75" customHeight="1">
      <c r="A1" s="5" t="s">
        <v>4</v>
      </c>
      <c r="B1" s="16"/>
      <c r="C1" s="16"/>
      <c r="D1" s="16"/>
      <c r="E1" s="16"/>
      <c r="I1" s="7"/>
      <c r="J1" s="16"/>
      <c r="K1" s="16"/>
      <c r="L1" s="16"/>
      <c r="M1" s="16"/>
      <c r="N1" s="16"/>
      <c r="O1" s="16"/>
      <c r="P1" s="16"/>
    </row>
    <row r="2" spans="1:17" ht="15.75" customHeight="1">
      <c r="A2" s="8" t="s">
        <v>24</v>
      </c>
      <c r="B2" s="16"/>
      <c r="C2" s="16"/>
      <c r="D2" s="16"/>
      <c r="E2" s="16"/>
      <c r="I2" s="7"/>
      <c r="J2" s="16"/>
      <c r="K2" s="16"/>
      <c r="L2" s="16"/>
      <c r="M2" s="16"/>
      <c r="N2" s="16"/>
      <c r="O2" s="16"/>
      <c r="P2" s="16"/>
    </row>
    <row r="3" spans="1:17" ht="15.75" customHeight="1">
      <c r="A3" s="16"/>
      <c r="B3" s="16"/>
      <c r="C3" s="16"/>
      <c r="D3" s="16"/>
      <c r="E3" s="16"/>
      <c r="I3" s="7"/>
      <c r="J3" s="16"/>
      <c r="K3" s="16"/>
      <c r="L3" s="16"/>
      <c r="M3" s="16"/>
      <c r="N3" s="16"/>
      <c r="O3" s="16"/>
      <c r="P3" s="16"/>
    </row>
    <row r="4" spans="1:17" ht="15.75" customHeight="1">
      <c r="A4" s="16"/>
      <c r="B4" s="39" t="s">
        <v>25</v>
      </c>
      <c r="C4" s="40"/>
      <c r="D4" s="40"/>
      <c r="E4" s="40"/>
      <c r="I4" s="7"/>
      <c r="J4" s="39"/>
      <c r="K4" s="40"/>
      <c r="L4" s="40"/>
      <c r="M4" s="40"/>
      <c r="N4" s="40"/>
      <c r="O4" s="40"/>
      <c r="P4" s="40"/>
    </row>
    <row r="5" spans="1:17" ht="13">
      <c r="A5" s="7" t="s">
        <v>8</v>
      </c>
      <c r="B5" s="7" t="s">
        <v>26</v>
      </c>
      <c r="C5" s="7" t="s">
        <v>27</v>
      </c>
      <c r="D5" s="7" t="s">
        <v>28</v>
      </c>
      <c r="E5" s="7" t="s">
        <v>29</v>
      </c>
      <c r="F5" s="7"/>
      <c r="I5" s="7"/>
      <c r="J5" s="39"/>
      <c r="K5" s="40"/>
      <c r="L5" s="16"/>
      <c r="M5" s="39"/>
      <c r="N5" s="40"/>
      <c r="O5" s="16"/>
      <c r="P5" s="39"/>
      <c r="Q5" s="40"/>
    </row>
    <row r="6" spans="1:17" ht="15.75" customHeight="1">
      <c r="A6" s="12" t="s">
        <v>10</v>
      </c>
      <c r="B6" s="12">
        <v>4</v>
      </c>
      <c r="C6" s="12">
        <v>10</v>
      </c>
      <c r="D6" s="12">
        <v>2</v>
      </c>
      <c r="E6" s="12">
        <v>20</v>
      </c>
      <c r="I6" s="7"/>
      <c r="J6" s="7"/>
      <c r="K6" s="7"/>
      <c r="L6" s="7"/>
      <c r="M6" s="7"/>
      <c r="N6" s="7"/>
      <c r="O6" s="7"/>
    </row>
    <row r="7" spans="1:17" ht="15.75" customHeight="1">
      <c r="A7" s="12" t="s">
        <v>11</v>
      </c>
      <c r="B7" s="12">
        <v>5</v>
      </c>
      <c r="C7" s="12">
        <v>11</v>
      </c>
      <c r="D7" s="12">
        <v>3</v>
      </c>
      <c r="E7" s="12">
        <v>22</v>
      </c>
      <c r="L7" s="17"/>
      <c r="O7" s="17"/>
    </row>
    <row r="8" spans="1:17" ht="15.75" customHeight="1">
      <c r="A8" s="12" t="s">
        <v>12</v>
      </c>
      <c r="B8" s="12">
        <v>4</v>
      </c>
      <c r="C8" s="12">
        <v>13</v>
      </c>
      <c r="D8" s="12">
        <v>2</v>
      </c>
      <c r="E8" s="12">
        <v>19</v>
      </c>
      <c r="L8" s="17"/>
      <c r="O8" s="17"/>
    </row>
    <row r="9" spans="1:17" ht="15.75" customHeight="1">
      <c r="A9" s="12" t="s">
        <v>13</v>
      </c>
      <c r="B9" s="12">
        <v>7</v>
      </c>
      <c r="C9" s="12">
        <v>9</v>
      </c>
      <c r="D9" s="12">
        <v>3</v>
      </c>
      <c r="E9" s="12">
        <v>17</v>
      </c>
      <c r="L9" s="17"/>
      <c r="O9" s="17"/>
    </row>
    <row r="10" spans="1:17" ht="15.75" customHeight="1">
      <c r="A10" s="12" t="s">
        <v>14</v>
      </c>
      <c r="B10" s="12">
        <v>5</v>
      </c>
      <c r="C10" s="12">
        <v>10</v>
      </c>
      <c r="D10" s="12">
        <v>2</v>
      </c>
      <c r="E10" s="12">
        <v>15</v>
      </c>
      <c r="L10" s="17"/>
      <c r="O10" s="17"/>
    </row>
    <row r="11" spans="1:17" ht="15.75" customHeight="1">
      <c r="A11" s="12" t="s">
        <v>15</v>
      </c>
      <c r="B11" s="12">
        <v>6</v>
      </c>
      <c r="C11" s="12">
        <v>12</v>
      </c>
      <c r="D11" s="12">
        <v>4</v>
      </c>
      <c r="E11" s="12">
        <v>20</v>
      </c>
      <c r="L11" s="17"/>
      <c r="O11" s="17"/>
    </row>
    <row r="12" spans="1:17" ht="15.75" customHeight="1">
      <c r="A12" s="12" t="s">
        <v>16</v>
      </c>
      <c r="B12" s="12">
        <v>8</v>
      </c>
      <c r="C12" s="12">
        <v>11</v>
      </c>
      <c r="D12" s="12">
        <v>3</v>
      </c>
      <c r="E12" s="12">
        <v>15</v>
      </c>
      <c r="L12" s="17"/>
      <c r="O12" s="17"/>
    </row>
    <row r="13" spans="1:17" ht="15.75" customHeight="1">
      <c r="A13" s="12" t="s">
        <v>17</v>
      </c>
      <c r="B13" s="12">
        <v>7</v>
      </c>
      <c r="C13" s="12">
        <v>14</v>
      </c>
      <c r="D13" s="12">
        <v>2</v>
      </c>
      <c r="E13" s="12">
        <v>14</v>
      </c>
      <c r="L13" s="17"/>
      <c r="O13" s="17"/>
    </row>
    <row r="14" spans="1:17" ht="15.75" customHeight="1">
      <c r="A14" s="12" t="s">
        <v>18</v>
      </c>
      <c r="B14" s="12">
        <v>6</v>
      </c>
      <c r="C14" s="12">
        <v>10</v>
      </c>
      <c r="D14" s="12">
        <v>2.5</v>
      </c>
      <c r="E14" s="12">
        <v>12</v>
      </c>
      <c r="L14" s="17"/>
      <c r="O14" s="17"/>
    </row>
    <row r="15" spans="1:17" ht="15.75" customHeight="1">
      <c r="A15" s="12" t="s">
        <v>19</v>
      </c>
      <c r="B15" s="12">
        <v>6</v>
      </c>
      <c r="C15" s="12">
        <v>11</v>
      </c>
      <c r="D15" s="12">
        <v>3</v>
      </c>
      <c r="E15" s="12">
        <v>13</v>
      </c>
      <c r="L15" s="17"/>
      <c r="O15" s="17"/>
    </row>
    <row r="16" spans="1:17" ht="15.75" customHeight="1">
      <c r="A16" s="12" t="s">
        <v>20</v>
      </c>
      <c r="B16" s="12">
        <v>5</v>
      </c>
      <c r="C16" s="12">
        <v>10</v>
      </c>
      <c r="D16" s="12">
        <v>3.5</v>
      </c>
      <c r="E16" s="12">
        <v>11</v>
      </c>
      <c r="L16" s="17"/>
      <c r="O16" s="17"/>
    </row>
    <row r="17" spans="1:15" ht="15.75" customHeight="1">
      <c r="A17" s="12" t="s">
        <v>21</v>
      </c>
      <c r="B17" s="12">
        <v>4</v>
      </c>
      <c r="C17" s="12">
        <v>9</v>
      </c>
      <c r="D17" s="12">
        <v>2</v>
      </c>
      <c r="E17" s="12">
        <v>10</v>
      </c>
      <c r="L17" s="17"/>
      <c r="O17" s="17"/>
    </row>
    <row r="18" spans="1:15" ht="15.75" customHeight="1">
      <c r="L18" s="17"/>
      <c r="O18" s="17"/>
    </row>
  </sheetData>
  <mergeCells count="5">
    <mergeCell ref="B4:E4"/>
    <mergeCell ref="J4:P4"/>
    <mergeCell ref="J5:K5"/>
    <mergeCell ref="M5:N5"/>
    <mergeCell ref="P5:Q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D18"/>
  <sheetViews>
    <sheetView workbookViewId="0">
      <selection activeCell="B5" sqref="B5:D5"/>
    </sheetView>
  </sheetViews>
  <sheetFormatPr baseColWidth="10" defaultColWidth="14.5" defaultRowHeight="15.75" customHeight="1"/>
  <sheetData>
    <row r="1" spans="1:4" ht="15.75" customHeight="1">
      <c r="A1" s="5" t="s">
        <v>4</v>
      </c>
      <c r="B1" s="7"/>
    </row>
    <row r="2" spans="1:4" ht="15.75" customHeight="1">
      <c r="A2" s="8" t="s">
        <v>30</v>
      </c>
      <c r="B2" s="7"/>
    </row>
    <row r="3" spans="1:4" ht="15.75" customHeight="1">
      <c r="A3" s="8" t="s">
        <v>31</v>
      </c>
      <c r="B3" s="7"/>
    </row>
    <row r="4" spans="1:4" ht="15.75" customHeight="1">
      <c r="A4" s="18"/>
      <c r="B4" s="7"/>
    </row>
    <row r="5" spans="1:4" ht="15.75" customHeight="1">
      <c r="A5" s="7"/>
      <c r="B5" s="39" t="s">
        <v>135</v>
      </c>
      <c r="C5" s="40"/>
      <c r="D5" s="40"/>
    </row>
    <row r="6" spans="1:4" ht="13">
      <c r="A6" s="7" t="s">
        <v>8</v>
      </c>
      <c r="B6" s="7" t="s">
        <v>32</v>
      </c>
      <c r="C6" s="7" t="s">
        <v>33</v>
      </c>
      <c r="D6" s="7" t="s">
        <v>34</v>
      </c>
    </row>
    <row r="7" spans="1:4" ht="15.75" customHeight="1">
      <c r="A7" s="12" t="s">
        <v>10</v>
      </c>
      <c r="B7" s="12">
        <v>2</v>
      </c>
      <c r="C7" s="12">
        <v>3</v>
      </c>
      <c r="D7" s="12">
        <v>6</v>
      </c>
    </row>
    <row r="8" spans="1:4" ht="15.75" customHeight="1">
      <c r="A8" s="12" t="s">
        <v>11</v>
      </c>
      <c r="B8" s="12">
        <v>1</v>
      </c>
      <c r="C8" s="12">
        <v>2</v>
      </c>
      <c r="D8" s="12">
        <v>7</v>
      </c>
    </row>
    <row r="9" spans="1:4" ht="15.75" customHeight="1">
      <c r="A9" s="12" t="s">
        <v>12</v>
      </c>
      <c r="B9" s="12">
        <v>3</v>
      </c>
      <c r="C9" s="12">
        <v>2</v>
      </c>
      <c r="D9" s="12">
        <v>3</v>
      </c>
    </row>
    <row r="10" spans="1:4" ht="15.75" customHeight="1">
      <c r="A10" s="12" t="s">
        <v>13</v>
      </c>
      <c r="B10" s="12">
        <v>2</v>
      </c>
      <c r="C10" s="12">
        <v>3</v>
      </c>
      <c r="D10" s="12">
        <v>4</v>
      </c>
    </row>
    <row r="11" spans="1:4" ht="15.75" customHeight="1">
      <c r="A11" s="12" t="s">
        <v>14</v>
      </c>
      <c r="B11" s="12">
        <v>1</v>
      </c>
      <c r="C11" s="12">
        <v>1</v>
      </c>
      <c r="D11" s="12">
        <v>5</v>
      </c>
    </row>
    <row r="12" spans="1:4" ht="15.75" customHeight="1">
      <c r="A12" s="12" t="s">
        <v>15</v>
      </c>
      <c r="B12" s="12">
        <v>2</v>
      </c>
      <c r="C12" s="12">
        <v>2</v>
      </c>
      <c r="D12" s="12">
        <v>4</v>
      </c>
    </row>
    <row r="13" spans="1:4" ht="15.75" customHeight="1">
      <c r="A13" s="12" t="s">
        <v>16</v>
      </c>
      <c r="B13" s="12">
        <v>1</v>
      </c>
      <c r="C13" s="12">
        <v>2</v>
      </c>
      <c r="D13" s="12">
        <v>5</v>
      </c>
    </row>
    <row r="14" spans="1:4" ht="15.75" customHeight="1">
      <c r="A14" s="12" t="s">
        <v>17</v>
      </c>
      <c r="B14" s="12">
        <v>2</v>
      </c>
      <c r="C14" s="12">
        <v>5</v>
      </c>
      <c r="D14" s="12">
        <v>3</v>
      </c>
    </row>
    <row r="15" spans="1:4" ht="15.75" customHeight="1">
      <c r="A15" s="12" t="s">
        <v>18</v>
      </c>
      <c r="B15" s="12">
        <v>4</v>
      </c>
      <c r="C15" s="12">
        <v>3</v>
      </c>
      <c r="D15" s="12">
        <v>7</v>
      </c>
    </row>
    <row r="16" spans="1:4" ht="15.75" customHeight="1">
      <c r="A16" s="12" t="s">
        <v>19</v>
      </c>
      <c r="B16" s="12">
        <v>2</v>
      </c>
      <c r="C16" s="12">
        <v>2</v>
      </c>
      <c r="D16" s="12">
        <v>3</v>
      </c>
    </row>
    <row r="17" spans="1:4" ht="15.75" customHeight="1">
      <c r="A17" s="12" t="s">
        <v>20</v>
      </c>
      <c r="B17" s="12">
        <v>3</v>
      </c>
      <c r="C17" s="12">
        <v>1</v>
      </c>
      <c r="D17" s="12">
        <v>6</v>
      </c>
    </row>
    <row r="18" spans="1:4" ht="15.75" customHeight="1">
      <c r="A18" s="12" t="s">
        <v>21</v>
      </c>
      <c r="B18" s="12">
        <v>1</v>
      </c>
      <c r="C18" s="12">
        <v>1</v>
      </c>
      <c r="D18" s="12">
        <v>2</v>
      </c>
    </row>
  </sheetData>
  <mergeCells count="1">
    <mergeCell ref="B5:D5"/>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Z18"/>
  <sheetViews>
    <sheetView topLeftCell="A11" zoomScale="98" workbookViewId="0">
      <selection activeCell="G40" sqref="G40"/>
    </sheetView>
  </sheetViews>
  <sheetFormatPr baseColWidth="10" defaultColWidth="14.5" defaultRowHeight="15.75" customHeight="1"/>
  <sheetData>
    <row r="1" spans="1:26" ht="15.75" customHeight="1">
      <c r="A1" s="5" t="s">
        <v>4</v>
      </c>
      <c r="B1" s="7"/>
      <c r="C1" s="7"/>
      <c r="D1" s="7"/>
      <c r="E1" s="7"/>
      <c r="F1" s="7"/>
      <c r="G1" s="7"/>
      <c r="H1" s="7"/>
      <c r="I1" s="7"/>
      <c r="M1" s="17"/>
    </row>
    <row r="2" spans="1:26" ht="15.75" customHeight="1">
      <c r="A2" s="8" t="s">
        <v>35</v>
      </c>
      <c r="B2" s="7"/>
      <c r="C2" s="7"/>
      <c r="D2" s="7"/>
      <c r="E2" s="7"/>
      <c r="F2" s="7"/>
      <c r="G2" s="7"/>
      <c r="H2" s="7"/>
      <c r="I2" s="7"/>
      <c r="M2" s="17"/>
    </row>
    <row r="3" spans="1:26" ht="15.75" customHeight="1">
      <c r="A3" s="8" t="s">
        <v>36</v>
      </c>
      <c r="B3" s="7"/>
      <c r="C3" s="7"/>
      <c r="D3" s="7"/>
      <c r="E3" s="7"/>
      <c r="F3" s="7"/>
      <c r="G3" s="7"/>
      <c r="H3" s="7"/>
      <c r="I3" s="7"/>
      <c r="M3" s="17"/>
    </row>
    <row r="4" spans="1:26" ht="15.75" customHeight="1">
      <c r="A4" s="8" t="s">
        <v>37</v>
      </c>
      <c r="B4" s="7"/>
      <c r="C4" s="7"/>
      <c r="D4" s="7"/>
      <c r="E4" s="7"/>
      <c r="F4" s="7"/>
      <c r="G4" s="7"/>
      <c r="H4" s="7"/>
      <c r="I4" s="7"/>
      <c r="M4" s="17"/>
    </row>
    <row r="5" spans="1:26" ht="15.75" customHeight="1">
      <c r="A5" s="19"/>
      <c r="B5" s="7"/>
      <c r="C5" s="7"/>
      <c r="D5" s="7"/>
      <c r="E5" s="7"/>
      <c r="F5" s="7"/>
      <c r="G5" s="7"/>
      <c r="H5" s="7"/>
      <c r="I5" s="7"/>
      <c r="M5" s="17"/>
    </row>
    <row r="6" spans="1:26" ht="42">
      <c r="A6" s="10" t="s">
        <v>8</v>
      </c>
      <c r="B6" s="10" t="s">
        <v>38</v>
      </c>
      <c r="C6" s="10" t="s">
        <v>39</v>
      </c>
      <c r="D6" s="10" t="s">
        <v>40</v>
      </c>
      <c r="E6" s="10" t="s">
        <v>41</v>
      </c>
      <c r="F6" s="10" t="s">
        <v>42</v>
      </c>
      <c r="G6" s="10" t="s">
        <v>43</v>
      </c>
      <c r="H6" s="10" t="s">
        <v>44</v>
      </c>
      <c r="I6" s="10" t="s">
        <v>45</v>
      </c>
      <c r="J6" s="11"/>
      <c r="K6" s="11"/>
      <c r="L6" s="11"/>
      <c r="M6" s="20"/>
      <c r="N6" s="11"/>
      <c r="O6" s="11"/>
      <c r="P6" s="11"/>
      <c r="Q6" s="11"/>
      <c r="R6" s="11"/>
      <c r="S6" s="11"/>
      <c r="T6" s="11"/>
      <c r="U6" s="11"/>
      <c r="V6" s="11"/>
      <c r="W6" s="11"/>
      <c r="X6" s="11"/>
      <c r="Y6" s="11"/>
      <c r="Z6" s="11"/>
    </row>
    <row r="7" spans="1:26" ht="15.75" customHeight="1">
      <c r="A7" s="12" t="s">
        <v>10</v>
      </c>
      <c r="B7" s="12">
        <v>300000</v>
      </c>
      <c r="C7" s="12">
        <v>700000</v>
      </c>
      <c r="D7" s="12">
        <f t="shared" ref="D7:D18" si="0">B7+C7</f>
        <v>1000000</v>
      </c>
      <c r="E7" s="17">
        <f t="shared" ref="E7:E18" si="1">B7/D7</f>
        <v>0.3</v>
      </c>
      <c r="F7" s="17">
        <f t="shared" ref="F7:F18" si="2">C7/D7</f>
        <v>0.7</v>
      </c>
      <c r="G7" s="12">
        <v>57500</v>
      </c>
      <c r="H7" s="12">
        <f t="shared" ref="H7:H18" si="3">D7+G7</f>
        <v>1057500</v>
      </c>
      <c r="I7" s="21">
        <f t="shared" ref="I7:I18" si="4">G7/H7</f>
        <v>5.4373522458628844E-2</v>
      </c>
      <c r="J7" s="22"/>
      <c r="M7" s="22"/>
    </row>
    <row r="8" spans="1:26" ht="15.75" customHeight="1">
      <c r="A8" s="12" t="s">
        <v>11</v>
      </c>
      <c r="B8" s="12">
        <v>375000</v>
      </c>
      <c r="C8" s="12">
        <v>1125000</v>
      </c>
      <c r="D8" s="12">
        <f t="shared" si="0"/>
        <v>1500000</v>
      </c>
      <c r="E8" s="17">
        <f t="shared" si="1"/>
        <v>0.25</v>
      </c>
      <c r="F8" s="17">
        <f t="shared" si="2"/>
        <v>0.75</v>
      </c>
      <c r="G8" s="12">
        <v>100200</v>
      </c>
      <c r="H8" s="12">
        <f t="shared" si="3"/>
        <v>1600200</v>
      </c>
      <c r="I8" s="21">
        <f t="shared" si="4"/>
        <v>6.2617172853393327E-2</v>
      </c>
      <c r="J8" s="17"/>
      <c r="M8" s="17"/>
    </row>
    <row r="9" spans="1:26" ht="15.75" customHeight="1">
      <c r="A9" s="12" t="s">
        <v>12</v>
      </c>
      <c r="B9" s="12">
        <v>400000</v>
      </c>
      <c r="C9" s="12">
        <v>1600000</v>
      </c>
      <c r="D9" s="12">
        <f t="shared" si="0"/>
        <v>2000000</v>
      </c>
      <c r="E9" s="17">
        <f t="shared" si="1"/>
        <v>0.2</v>
      </c>
      <c r="F9" s="17">
        <f t="shared" si="2"/>
        <v>0.8</v>
      </c>
      <c r="G9" s="12">
        <v>110000</v>
      </c>
      <c r="H9" s="12">
        <f t="shared" si="3"/>
        <v>2110000</v>
      </c>
      <c r="I9" s="21">
        <f t="shared" si="4"/>
        <v>5.2132701421800945E-2</v>
      </c>
      <c r="J9" s="17"/>
      <c r="M9" s="17"/>
    </row>
    <row r="10" spans="1:26" ht="15.75" customHeight="1">
      <c r="A10" s="12" t="s">
        <v>13</v>
      </c>
      <c r="B10" s="12">
        <v>375000</v>
      </c>
      <c r="C10" s="12">
        <v>2125000</v>
      </c>
      <c r="D10" s="12">
        <f t="shared" si="0"/>
        <v>2500000</v>
      </c>
      <c r="E10" s="17">
        <f t="shared" si="1"/>
        <v>0.15</v>
      </c>
      <c r="F10" s="17">
        <f t="shared" si="2"/>
        <v>0.85</v>
      </c>
      <c r="G10" s="12">
        <v>128000</v>
      </c>
      <c r="H10" s="12">
        <f t="shared" si="3"/>
        <v>2628000</v>
      </c>
      <c r="I10" s="21">
        <f t="shared" si="4"/>
        <v>4.8706240487062402E-2</v>
      </c>
      <c r="J10" s="17"/>
      <c r="M10" s="17"/>
    </row>
    <row r="11" spans="1:26" ht="15.75" customHeight="1">
      <c r="A11" s="12" t="s">
        <v>14</v>
      </c>
      <c r="B11" s="12">
        <v>540000</v>
      </c>
      <c r="C11" s="12">
        <v>2460000</v>
      </c>
      <c r="D11" s="12">
        <f t="shared" si="0"/>
        <v>3000000</v>
      </c>
      <c r="E11" s="17">
        <f t="shared" si="1"/>
        <v>0.18</v>
      </c>
      <c r="F11" s="17">
        <f t="shared" si="2"/>
        <v>0.82</v>
      </c>
      <c r="G11" s="12">
        <v>266000</v>
      </c>
      <c r="H11" s="12">
        <f t="shared" si="3"/>
        <v>3266000</v>
      </c>
      <c r="I11" s="21">
        <f t="shared" si="4"/>
        <v>8.1445192896509491E-2</v>
      </c>
      <c r="J11" s="17"/>
      <c r="M11" s="17"/>
    </row>
    <row r="12" spans="1:26" ht="15.75" customHeight="1">
      <c r="A12" s="12" t="s">
        <v>15</v>
      </c>
      <c r="B12" s="12">
        <v>595000</v>
      </c>
      <c r="C12" s="12">
        <v>2905000</v>
      </c>
      <c r="D12" s="12">
        <f t="shared" si="0"/>
        <v>3500000</v>
      </c>
      <c r="E12" s="17">
        <f t="shared" si="1"/>
        <v>0.17</v>
      </c>
      <c r="F12" s="17">
        <f t="shared" si="2"/>
        <v>0.83</v>
      </c>
      <c r="G12" s="12">
        <v>176000</v>
      </c>
      <c r="H12" s="12">
        <f t="shared" si="3"/>
        <v>3676000</v>
      </c>
      <c r="I12" s="21">
        <f t="shared" si="4"/>
        <v>4.7878128400435253E-2</v>
      </c>
      <c r="J12" s="17"/>
      <c r="M12" s="17"/>
    </row>
    <row r="13" spans="1:26" ht="15.75" customHeight="1">
      <c r="A13" s="12" t="s">
        <v>16</v>
      </c>
      <c r="B13" s="12">
        <v>560000</v>
      </c>
      <c r="C13" s="12">
        <v>3440000</v>
      </c>
      <c r="D13" s="12">
        <f t="shared" si="0"/>
        <v>4000000</v>
      </c>
      <c r="E13" s="17">
        <f t="shared" si="1"/>
        <v>0.14000000000000001</v>
      </c>
      <c r="F13" s="17">
        <f t="shared" si="2"/>
        <v>0.86</v>
      </c>
      <c r="G13" s="12">
        <v>255000</v>
      </c>
      <c r="H13" s="12">
        <f t="shared" si="3"/>
        <v>4255000</v>
      </c>
      <c r="I13" s="21">
        <f t="shared" si="4"/>
        <v>5.9929494712103411E-2</v>
      </c>
      <c r="J13" s="17"/>
      <c r="M13" s="17"/>
    </row>
    <row r="14" spans="1:26" ht="15.75" customHeight="1">
      <c r="A14" s="12" t="s">
        <v>17</v>
      </c>
      <c r="B14" s="12">
        <v>585000</v>
      </c>
      <c r="C14" s="12">
        <v>3915000</v>
      </c>
      <c r="D14" s="12">
        <f t="shared" si="0"/>
        <v>4500000</v>
      </c>
      <c r="E14" s="17">
        <f t="shared" si="1"/>
        <v>0.13</v>
      </c>
      <c r="F14" s="17">
        <f t="shared" si="2"/>
        <v>0.87</v>
      </c>
      <c r="G14" s="12">
        <v>342000</v>
      </c>
      <c r="H14" s="12">
        <f t="shared" si="3"/>
        <v>4842000</v>
      </c>
      <c r="I14" s="21">
        <f t="shared" si="4"/>
        <v>7.0631970260223054E-2</v>
      </c>
      <c r="J14" s="17"/>
      <c r="M14" s="17"/>
    </row>
    <row r="15" spans="1:26" ht="15.75" customHeight="1">
      <c r="A15" s="12" t="s">
        <v>18</v>
      </c>
      <c r="B15" s="12">
        <v>750000</v>
      </c>
      <c r="C15" s="12">
        <v>4250000</v>
      </c>
      <c r="D15" s="12">
        <f t="shared" si="0"/>
        <v>5000000</v>
      </c>
      <c r="E15" s="17">
        <f t="shared" si="1"/>
        <v>0.15</v>
      </c>
      <c r="F15" s="17">
        <f t="shared" si="2"/>
        <v>0.85</v>
      </c>
      <c r="G15" s="12">
        <v>256000</v>
      </c>
      <c r="H15" s="12">
        <f t="shared" si="3"/>
        <v>5256000</v>
      </c>
      <c r="I15" s="21">
        <f t="shared" si="4"/>
        <v>4.8706240487062402E-2</v>
      </c>
      <c r="J15" s="17"/>
      <c r="M15" s="17"/>
    </row>
    <row r="16" spans="1:26" ht="15.75" customHeight="1">
      <c r="A16" s="12" t="s">
        <v>19</v>
      </c>
      <c r="B16" s="12">
        <v>605000</v>
      </c>
      <c r="C16" s="12">
        <v>4895000</v>
      </c>
      <c r="D16" s="12">
        <f t="shared" si="0"/>
        <v>5500000</v>
      </c>
      <c r="E16" s="17">
        <f t="shared" si="1"/>
        <v>0.11</v>
      </c>
      <c r="F16" s="17">
        <f t="shared" si="2"/>
        <v>0.89</v>
      </c>
      <c r="G16" s="12">
        <v>360000</v>
      </c>
      <c r="H16" s="12">
        <f t="shared" si="3"/>
        <v>5860000</v>
      </c>
      <c r="I16" s="21">
        <f t="shared" si="4"/>
        <v>6.1433447098976107E-2</v>
      </c>
      <c r="J16" s="17"/>
      <c r="M16" s="17"/>
    </row>
    <row r="17" spans="1:13" ht="15.75" customHeight="1">
      <c r="A17" s="12" t="s">
        <v>20</v>
      </c>
      <c r="B17" s="12">
        <v>1080000</v>
      </c>
      <c r="C17" s="12">
        <v>4920000</v>
      </c>
      <c r="D17" s="12">
        <f t="shared" si="0"/>
        <v>6000000</v>
      </c>
      <c r="E17" s="17">
        <f t="shared" si="1"/>
        <v>0.18</v>
      </c>
      <c r="F17" s="17">
        <f t="shared" si="2"/>
        <v>0.82</v>
      </c>
      <c r="G17" s="12">
        <v>553000</v>
      </c>
      <c r="H17" s="12">
        <f t="shared" si="3"/>
        <v>6553000</v>
      </c>
      <c r="I17" s="21">
        <f t="shared" si="4"/>
        <v>8.4388829543720428E-2</v>
      </c>
      <c r="J17" s="17"/>
      <c r="M17" s="17"/>
    </row>
    <row r="18" spans="1:13" ht="15.75" customHeight="1">
      <c r="A18" s="12" t="s">
        <v>21</v>
      </c>
      <c r="B18" s="12">
        <v>1040000</v>
      </c>
      <c r="C18" s="12">
        <v>5460000</v>
      </c>
      <c r="D18" s="12">
        <f t="shared" si="0"/>
        <v>6500000</v>
      </c>
      <c r="E18" s="17">
        <f t="shared" si="1"/>
        <v>0.16</v>
      </c>
      <c r="F18" s="17">
        <f t="shared" si="2"/>
        <v>0.84</v>
      </c>
      <c r="G18" s="12">
        <v>516000</v>
      </c>
      <c r="H18" s="12">
        <f t="shared" si="3"/>
        <v>7016000</v>
      </c>
      <c r="I18" s="21">
        <f t="shared" si="4"/>
        <v>7.3546180159635113E-2</v>
      </c>
      <c r="J18" s="17"/>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Z58"/>
  <sheetViews>
    <sheetView topLeftCell="E1" workbookViewId="0">
      <selection activeCell="H26" sqref="H26"/>
    </sheetView>
  </sheetViews>
  <sheetFormatPr baseColWidth="10" defaultColWidth="14.5" defaultRowHeight="15.75" customHeight="1"/>
  <cols>
    <col min="1" max="1" width="11.33203125" customWidth="1"/>
    <col min="2" max="2" width="18.6640625" customWidth="1"/>
    <col min="3" max="3" width="21" customWidth="1"/>
    <col min="4" max="4" width="16.33203125" customWidth="1"/>
    <col min="5" max="5" width="18.6640625" customWidth="1"/>
    <col min="6" max="6" width="20.5" customWidth="1"/>
  </cols>
  <sheetData>
    <row r="1" spans="1:26" ht="15.75" customHeight="1">
      <c r="A1" s="5" t="s">
        <v>4</v>
      </c>
      <c r="B1" s="18"/>
      <c r="C1" s="18"/>
      <c r="D1" s="18"/>
      <c r="E1" s="18"/>
      <c r="F1" s="18"/>
      <c r="G1" s="18"/>
      <c r="H1" s="18"/>
      <c r="I1" s="18"/>
      <c r="J1" s="18"/>
      <c r="K1" s="18"/>
      <c r="L1" s="18"/>
      <c r="M1" s="18"/>
      <c r="N1" s="18"/>
      <c r="O1" s="18"/>
      <c r="P1" s="18"/>
      <c r="Q1" s="18"/>
      <c r="R1" s="18"/>
      <c r="S1" s="18"/>
      <c r="T1" s="18"/>
      <c r="U1" s="18"/>
      <c r="V1" s="18"/>
      <c r="W1" s="18"/>
      <c r="X1" s="18"/>
      <c r="Y1" s="18"/>
      <c r="Z1" s="18"/>
    </row>
    <row r="2" spans="1:26" ht="15.75" customHeight="1">
      <c r="A2" s="8" t="s">
        <v>46</v>
      </c>
      <c r="B2" s="18"/>
      <c r="C2" s="18"/>
      <c r="D2" s="18"/>
      <c r="E2" s="18"/>
      <c r="F2" s="18"/>
      <c r="G2" s="18"/>
      <c r="H2" s="18"/>
      <c r="I2" s="18"/>
      <c r="J2" s="18"/>
      <c r="K2" s="18"/>
      <c r="L2" s="18"/>
      <c r="M2" s="18"/>
      <c r="N2" s="18"/>
      <c r="O2" s="18"/>
      <c r="P2" s="18"/>
      <c r="Q2" s="18"/>
      <c r="R2" s="18"/>
      <c r="S2" s="18"/>
      <c r="T2" s="18"/>
      <c r="U2" s="18"/>
      <c r="V2" s="18"/>
      <c r="W2" s="18"/>
      <c r="X2" s="18"/>
      <c r="Y2" s="18"/>
      <c r="Z2" s="18"/>
    </row>
    <row r="3" spans="1:26" ht="15.75" customHeight="1">
      <c r="A3" s="8" t="s">
        <v>47</v>
      </c>
      <c r="B3" s="18"/>
      <c r="C3" s="18"/>
      <c r="D3" s="18"/>
      <c r="E3" s="18"/>
      <c r="F3" s="18"/>
      <c r="G3" s="18"/>
      <c r="H3" s="18"/>
      <c r="I3" s="18"/>
      <c r="J3" s="18"/>
      <c r="K3" s="18"/>
      <c r="L3" s="18"/>
      <c r="M3" s="18"/>
      <c r="N3" s="18"/>
      <c r="O3" s="18"/>
      <c r="P3" s="18"/>
      <c r="Q3" s="18"/>
      <c r="R3" s="18"/>
      <c r="S3" s="18"/>
      <c r="T3" s="18"/>
      <c r="U3" s="18"/>
      <c r="V3" s="18"/>
      <c r="W3" s="18"/>
      <c r="X3" s="18"/>
      <c r="Y3" s="18"/>
      <c r="Z3" s="18"/>
    </row>
    <row r="4" spans="1:26" ht="15.75" customHeight="1">
      <c r="A4" s="8" t="s">
        <v>48</v>
      </c>
      <c r="B4" s="18"/>
      <c r="C4" s="18"/>
      <c r="D4" s="18"/>
      <c r="E4" s="18"/>
      <c r="F4" s="18"/>
      <c r="G4" s="18"/>
      <c r="H4" s="18"/>
      <c r="I4" s="18"/>
      <c r="J4" s="18"/>
      <c r="K4" s="18"/>
      <c r="L4" s="18"/>
      <c r="M4" s="18"/>
      <c r="N4" s="18"/>
      <c r="O4" s="18"/>
      <c r="P4" s="18"/>
      <c r="Q4" s="18"/>
      <c r="R4" s="18"/>
      <c r="S4" s="18"/>
      <c r="T4" s="18"/>
      <c r="U4" s="18"/>
      <c r="V4" s="18"/>
      <c r="W4" s="18"/>
      <c r="X4" s="18"/>
      <c r="Y4" s="18"/>
      <c r="Z4" s="18"/>
    </row>
    <row r="5" spans="1:26" ht="15.75" customHeight="1">
      <c r="A5" s="8" t="s">
        <v>49</v>
      </c>
      <c r="B5" s="18"/>
      <c r="C5" s="18"/>
      <c r="D5" s="18"/>
      <c r="E5" s="18"/>
      <c r="F5" s="18"/>
      <c r="G5" s="18"/>
      <c r="H5" s="18"/>
      <c r="I5" s="18"/>
      <c r="J5" s="18"/>
      <c r="K5" s="18"/>
      <c r="L5" s="18"/>
      <c r="M5" s="18"/>
      <c r="N5" s="18"/>
      <c r="O5" s="18"/>
      <c r="P5" s="18"/>
      <c r="Q5" s="18"/>
      <c r="R5" s="18"/>
      <c r="S5" s="18"/>
      <c r="T5" s="18"/>
      <c r="U5" s="18"/>
      <c r="V5" s="18"/>
      <c r="W5" s="18"/>
      <c r="X5" s="18"/>
      <c r="Y5" s="18"/>
      <c r="Z5" s="18"/>
    </row>
    <row r="6" spans="1:26" ht="15.75" customHeight="1">
      <c r="A6" s="18"/>
      <c r="B6" s="18"/>
      <c r="C6" s="18"/>
      <c r="E6" s="18"/>
      <c r="G6" s="18"/>
      <c r="H6" s="18"/>
      <c r="I6" s="18"/>
      <c r="J6" s="18"/>
      <c r="K6" s="18"/>
      <c r="L6" s="18"/>
      <c r="M6" s="18"/>
      <c r="N6" s="18"/>
      <c r="O6" s="18"/>
      <c r="P6" s="18"/>
      <c r="Q6" s="18"/>
      <c r="R6" s="18"/>
      <c r="S6" s="18"/>
      <c r="T6" s="18"/>
      <c r="U6" s="18"/>
      <c r="V6" s="18"/>
      <c r="W6" s="18"/>
      <c r="X6" s="18"/>
      <c r="Y6" s="18"/>
      <c r="Z6" s="18"/>
    </row>
    <row r="7" spans="1:26" ht="15.75" customHeight="1">
      <c r="A7" s="7"/>
      <c r="B7" s="39" t="s">
        <v>50</v>
      </c>
      <c r="C7" s="40"/>
      <c r="D7" s="40"/>
      <c r="E7" s="39" t="s">
        <v>51</v>
      </c>
      <c r="F7" s="40"/>
      <c r="G7" s="40"/>
      <c r="H7" s="7"/>
      <c r="I7" s="7"/>
      <c r="J7" s="7"/>
      <c r="K7" s="23"/>
    </row>
    <row r="8" spans="1:26" ht="28">
      <c r="A8" s="10" t="s">
        <v>8</v>
      </c>
      <c r="B8" s="10" t="s">
        <v>52</v>
      </c>
      <c r="C8" s="10" t="s">
        <v>53</v>
      </c>
      <c r="D8" s="10" t="s">
        <v>54</v>
      </c>
      <c r="E8" s="10" t="s">
        <v>52</v>
      </c>
      <c r="F8" s="10" t="s">
        <v>53</v>
      </c>
      <c r="G8" s="10" t="s">
        <v>54</v>
      </c>
      <c r="H8" s="10"/>
      <c r="I8" s="10"/>
      <c r="J8" s="10"/>
      <c r="K8" s="24"/>
      <c r="L8" s="11"/>
      <c r="M8" s="11"/>
      <c r="N8" s="11"/>
      <c r="O8" s="11"/>
      <c r="P8" s="11"/>
      <c r="Q8" s="11"/>
      <c r="R8" s="11"/>
      <c r="S8" s="11"/>
      <c r="T8" s="11"/>
      <c r="U8" s="11"/>
      <c r="V8" s="11"/>
      <c r="W8" s="11"/>
      <c r="X8" s="11"/>
      <c r="Y8" s="11"/>
      <c r="Z8" s="11"/>
    </row>
    <row r="9" spans="1:26" ht="15.75" customHeight="1">
      <c r="A9" s="12" t="s">
        <v>10</v>
      </c>
      <c r="B9" s="12">
        <v>100</v>
      </c>
      <c r="C9" s="12">
        <v>5</v>
      </c>
      <c r="D9" s="21">
        <f t="shared" ref="D9:D20" si="0">(B9-C9)/B9</f>
        <v>0.95</v>
      </c>
      <c r="E9" s="12">
        <v>100</v>
      </c>
      <c r="F9" s="12">
        <v>5</v>
      </c>
      <c r="G9" s="21">
        <f t="shared" ref="G9:G20" si="1">(E9-F9)/E9</f>
        <v>0.95</v>
      </c>
      <c r="J9" s="21"/>
    </row>
    <row r="10" spans="1:26" ht="15.75" customHeight="1">
      <c r="A10" s="12" t="s">
        <v>11</v>
      </c>
      <c r="B10" s="12">
        <v>50</v>
      </c>
      <c r="C10" s="12">
        <v>5</v>
      </c>
      <c r="D10" s="21">
        <f t="shared" si="0"/>
        <v>0.9</v>
      </c>
      <c r="E10" s="12">
        <v>50</v>
      </c>
      <c r="F10" s="12">
        <v>5</v>
      </c>
      <c r="G10" s="21">
        <f t="shared" si="1"/>
        <v>0.9</v>
      </c>
      <c r="J10" s="21"/>
    </row>
    <row r="11" spans="1:26" ht="15.75" customHeight="1">
      <c r="A11" s="12" t="s">
        <v>12</v>
      </c>
      <c r="B11" s="12">
        <v>100</v>
      </c>
      <c r="C11" s="12">
        <v>55</v>
      </c>
      <c r="D11" s="21">
        <f t="shared" si="0"/>
        <v>0.45</v>
      </c>
      <c r="E11" s="12">
        <v>100</v>
      </c>
      <c r="F11" s="12">
        <v>55</v>
      </c>
      <c r="G11" s="21">
        <f t="shared" si="1"/>
        <v>0.45</v>
      </c>
      <c r="J11" s="21"/>
    </row>
    <row r="12" spans="1:26" ht="15.75" customHeight="1">
      <c r="A12" s="12" t="s">
        <v>13</v>
      </c>
      <c r="B12" s="12">
        <v>200</v>
      </c>
      <c r="C12" s="12">
        <v>50</v>
      </c>
      <c r="D12" s="21">
        <f t="shared" si="0"/>
        <v>0.75</v>
      </c>
      <c r="E12" s="12">
        <v>100</v>
      </c>
      <c r="F12" s="12">
        <v>50</v>
      </c>
      <c r="G12" s="21">
        <f t="shared" si="1"/>
        <v>0.5</v>
      </c>
      <c r="J12" s="21"/>
    </row>
    <row r="13" spans="1:26" ht="15.75" customHeight="1">
      <c r="A13" s="12" t="s">
        <v>14</v>
      </c>
      <c r="B13" s="12">
        <v>150</v>
      </c>
      <c r="C13" s="12">
        <v>45</v>
      </c>
      <c r="D13" s="21">
        <f t="shared" si="0"/>
        <v>0.7</v>
      </c>
      <c r="E13" s="12">
        <v>120</v>
      </c>
      <c r="F13" s="12">
        <v>45</v>
      </c>
      <c r="G13" s="21">
        <f t="shared" si="1"/>
        <v>0.625</v>
      </c>
      <c r="J13" s="21"/>
    </row>
    <row r="14" spans="1:26" ht="15.75" customHeight="1">
      <c r="A14" s="12" t="s">
        <v>15</v>
      </c>
      <c r="B14" s="12">
        <v>75</v>
      </c>
      <c r="C14" s="12">
        <v>15</v>
      </c>
      <c r="D14" s="21">
        <f t="shared" si="0"/>
        <v>0.8</v>
      </c>
      <c r="E14" s="12">
        <v>80</v>
      </c>
      <c r="F14" s="12">
        <v>15</v>
      </c>
      <c r="G14" s="21">
        <f t="shared" si="1"/>
        <v>0.8125</v>
      </c>
      <c r="J14" s="21"/>
    </row>
    <row r="15" spans="1:26" ht="15.75" customHeight="1">
      <c r="A15" s="12" t="s">
        <v>16</v>
      </c>
      <c r="B15" s="12">
        <v>100</v>
      </c>
      <c r="C15" s="12">
        <v>10</v>
      </c>
      <c r="D15" s="21">
        <f t="shared" si="0"/>
        <v>0.9</v>
      </c>
      <c r="E15" s="12">
        <v>110</v>
      </c>
      <c r="F15" s="12">
        <v>10</v>
      </c>
      <c r="G15" s="21">
        <f t="shared" si="1"/>
        <v>0.90909090909090906</v>
      </c>
      <c r="J15" s="21"/>
    </row>
    <row r="16" spans="1:26" ht="15.75" customHeight="1">
      <c r="A16" s="12" t="s">
        <v>17</v>
      </c>
      <c r="B16" s="12">
        <v>100</v>
      </c>
      <c r="C16" s="12">
        <v>45</v>
      </c>
      <c r="D16" s="21">
        <f t="shared" si="0"/>
        <v>0.55000000000000004</v>
      </c>
      <c r="E16" s="12">
        <v>105</v>
      </c>
      <c r="F16" s="12">
        <v>45</v>
      </c>
      <c r="G16" s="21">
        <f t="shared" si="1"/>
        <v>0.5714285714285714</v>
      </c>
      <c r="J16" s="21"/>
    </row>
    <row r="17" spans="1:10" ht="15.75" customHeight="1">
      <c r="A17" s="12" t="s">
        <v>18</v>
      </c>
      <c r="B17" s="12">
        <v>100</v>
      </c>
      <c r="C17" s="12">
        <v>15</v>
      </c>
      <c r="D17" s="21">
        <f t="shared" si="0"/>
        <v>0.85</v>
      </c>
      <c r="E17" s="12">
        <v>100</v>
      </c>
      <c r="F17" s="12">
        <v>15</v>
      </c>
      <c r="G17" s="21">
        <f t="shared" si="1"/>
        <v>0.85</v>
      </c>
      <c r="J17" s="21"/>
    </row>
    <row r="18" spans="1:10" ht="15.75" customHeight="1">
      <c r="A18" s="12" t="s">
        <v>19</v>
      </c>
      <c r="B18" s="12">
        <v>100</v>
      </c>
      <c r="C18" s="12">
        <v>17</v>
      </c>
      <c r="D18" s="21">
        <f t="shared" si="0"/>
        <v>0.83</v>
      </c>
      <c r="E18" s="12">
        <v>90</v>
      </c>
      <c r="F18" s="12">
        <v>17</v>
      </c>
      <c r="G18" s="21">
        <f t="shared" si="1"/>
        <v>0.81111111111111112</v>
      </c>
      <c r="J18" s="21"/>
    </row>
    <row r="19" spans="1:10" ht="15.75" customHeight="1">
      <c r="A19" s="12" t="s">
        <v>20</v>
      </c>
      <c r="B19" s="12">
        <v>100</v>
      </c>
      <c r="C19" s="12">
        <v>18</v>
      </c>
      <c r="D19" s="21">
        <f t="shared" si="0"/>
        <v>0.82</v>
      </c>
      <c r="E19" s="12">
        <v>80</v>
      </c>
      <c r="F19" s="12">
        <v>18</v>
      </c>
      <c r="G19" s="21">
        <f t="shared" si="1"/>
        <v>0.77500000000000002</v>
      </c>
      <c r="J19" s="21"/>
    </row>
    <row r="20" spans="1:10" ht="15.75" customHeight="1">
      <c r="A20" s="12" t="s">
        <v>21</v>
      </c>
      <c r="B20" s="12">
        <v>100</v>
      </c>
      <c r="C20" s="12">
        <v>19</v>
      </c>
      <c r="D20" s="21">
        <f t="shared" si="0"/>
        <v>0.81</v>
      </c>
      <c r="E20" s="12">
        <v>70</v>
      </c>
      <c r="F20" s="12">
        <v>19</v>
      </c>
      <c r="G20" s="21">
        <f t="shared" si="1"/>
        <v>0.72857142857142854</v>
      </c>
      <c r="J20" s="21"/>
    </row>
    <row r="29" spans="1:10" ht="15">
      <c r="B29" s="25"/>
    </row>
    <row r="45" spans="1:13" ht="15.75" customHeight="1">
      <c r="A45" s="7"/>
      <c r="B45" s="39"/>
      <c r="C45" s="40"/>
      <c r="D45" s="40"/>
      <c r="E45" s="39"/>
      <c r="F45" s="40"/>
      <c r="G45" s="40"/>
      <c r="H45" s="39"/>
      <c r="I45" s="40"/>
      <c r="J45" s="40"/>
      <c r="K45" s="39"/>
      <c r="L45" s="40"/>
      <c r="M45" s="40"/>
    </row>
    <row r="46" spans="1:13" ht="15.75" customHeight="1">
      <c r="A46" s="7"/>
      <c r="B46" s="7"/>
      <c r="C46" s="7"/>
      <c r="D46" s="7"/>
      <c r="E46" s="7"/>
      <c r="F46" s="7"/>
      <c r="G46" s="7"/>
      <c r="H46" s="7"/>
      <c r="I46" s="7"/>
      <c r="J46" s="7"/>
      <c r="K46" s="7"/>
      <c r="L46" s="7"/>
      <c r="M46" s="7"/>
    </row>
    <row r="47" spans="1:13" ht="15.75" customHeight="1">
      <c r="D47" s="21"/>
      <c r="G47" s="21"/>
      <c r="J47" s="21"/>
      <c r="M47" s="21"/>
    </row>
    <row r="48" spans="1:13" ht="13">
      <c r="D48" s="21"/>
      <c r="G48" s="21"/>
      <c r="J48" s="21"/>
      <c r="M48" s="21"/>
    </row>
    <row r="49" spans="4:13" ht="13">
      <c r="D49" s="21"/>
      <c r="G49" s="21"/>
      <c r="J49" s="21"/>
      <c r="M49" s="21"/>
    </row>
    <row r="50" spans="4:13" ht="13">
      <c r="D50" s="21"/>
      <c r="G50" s="21"/>
      <c r="J50" s="21"/>
      <c r="M50" s="21"/>
    </row>
    <row r="51" spans="4:13" ht="13">
      <c r="D51" s="21"/>
      <c r="G51" s="21"/>
      <c r="J51" s="21"/>
      <c r="M51" s="21"/>
    </row>
    <row r="52" spans="4:13" ht="13">
      <c r="D52" s="21"/>
      <c r="G52" s="21"/>
      <c r="J52" s="21"/>
      <c r="M52" s="21"/>
    </row>
    <row r="53" spans="4:13" ht="13">
      <c r="D53" s="21"/>
      <c r="G53" s="21"/>
      <c r="J53" s="21"/>
      <c r="M53" s="21"/>
    </row>
    <row r="54" spans="4:13" ht="13">
      <c r="D54" s="21"/>
      <c r="G54" s="21"/>
      <c r="J54" s="21"/>
      <c r="M54" s="21"/>
    </row>
    <row r="55" spans="4:13" ht="13">
      <c r="D55" s="21"/>
      <c r="G55" s="21"/>
      <c r="J55" s="21"/>
      <c r="M55" s="21"/>
    </row>
    <row r="56" spans="4:13" ht="13">
      <c r="D56" s="21"/>
      <c r="G56" s="21"/>
      <c r="J56" s="21"/>
      <c r="M56" s="21"/>
    </row>
    <row r="57" spans="4:13" ht="13">
      <c r="D57" s="21"/>
      <c r="G57" s="21"/>
      <c r="J57" s="21"/>
      <c r="M57" s="21"/>
    </row>
    <row r="58" spans="4:13" ht="13">
      <c r="D58" s="21"/>
      <c r="G58" s="21"/>
      <c r="J58" s="21"/>
      <c r="M58" s="21"/>
    </row>
  </sheetData>
  <mergeCells count="6">
    <mergeCell ref="K45:M45"/>
    <mergeCell ref="B7:D7"/>
    <mergeCell ref="E7:G7"/>
    <mergeCell ref="B45:D45"/>
    <mergeCell ref="E45:G45"/>
    <mergeCell ref="H45:J45"/>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X20"/>
  <sheetViews>
    <sheetView topLeftCell="A14" workbookViewId="0">
      <selection activeCell="F30" sqref="F30"/>
    </sheetView>
  </sheetViews>
  <sheetFormatPr baseColWidth="10" defaultColWidth="14.5" defaultRowHeight="15.75" customHeight="1"/>
  <cols>
    <col min="2" max="2" width="17.1640625" customWidth="1"/>
    <col min="3" max="3" width="15.5" customWidth="1"/>
    <col min="4" max="4" width="17.5" customWidth="1"/>
  </cols>
  <sheetData>
    <row r="1" spans="1:24" ht="15.75" customHeight="1">
      <c r="A1" s="5" t="s">
        <v>4</v>
      </c>
      <c r="B1" s="12"/>
      <c r="C1" s="12"/>
      <c r="D1" s="12"/>
      <c r="E1" s="12"/>
      <c r="F1" s="12"/>
      <c r="G1" s="12"/>
    </row>
    <row r="2" spans="1:24" ht="15.75" customHeight="1">
      <c r="A2" s="8" t="s">
        <v>55</v>
      </c>
      <c r="B2" s="12"/>
      <c r="C2" s="12"/>
      <c r="D2" s="12"/>
      <c r="E2" s="12"/>
      <c r="F2" s="12"/>
      <c r="G2" s="12"/>
    </row>
    <row r="3" spans="1:24" ht="15.75" customHeight="1">
      <c r="A3" s="8" t="s">
        <v>56</v>
      </c>
      <c r="B3" s="12"/>
      <c r="C3" s="12"/>
      <c r="D3" s="12"/>
      <c r="E3" s="12"/>
      <c r="F3" s="12"/>
      <c r="G3" s="12"/>
    </row>
    <row r="4" spans="1:24" ht="15.75" customHeight="1">
      <c r="A4" s="8" t="s">
        <v>57</v>
      </c>
      <c r="B4" s="12"/>
      <c r="C4" s="12"/>
      <c r="D4" s="12"/>
      <c r="E4" s="12"/>
      <c r="F4" s="12"/>
      <c r="G4" s="12"/>
    </row>
    <row r="5" spans="1:24" ht="15.75" customHeight="1">
      <c r="A5" s="8" t="s">
        <v>58</v>
      </c>
      <c r="B5" s="12"/>
      <c r="C5" s="12"/>
      <c r="D5" s="12"/>
      <c r="E5" s="12"/>
      <c r="F5" s="12"/>
      <c r="G5" s="12"/>
    </row>
    <row r="6" spans="1:24" ht="15.75" customHeight="1">
      <c r="B6" s="12"/>
      <c r="C6" s="12"/>
      <c r="D6" s="12"/>
      <c r="E6" s="12"/>
      <c r="F6" s="12"/>
      <c r="G6" s="12"/>
    </row>
    <row r="7" spans="1:24" ht="15.75" customHeight="1">
      <c r="A7" s="18"/>
      <c r="B7" s="12"/>
      <c r="C7" s="12"/>
      <c r="D7" s="12"/>
      <c r="E7" s="12"/>
      <c r="F7" s="12"/>
      <c r="G7" s="12"/>
    </row>
    <row r="8" spans="1:24" ht="28">
      <c r="A8" s="10" t="s">
        <v>59</v>
      </c>
      <c r="B8" s="10" t="s">
        <v>60</v>
      </c>
      <c r="C8" s="10" t="s">
        <v>61</v>
      </c>
      <c r="D8" s="10" t="s">
        <v>62</v>
      </c>
      <c r="E8" s="10" t="s">
        <v>63</v>
      </c>
      <c r="F8" s="10" t="s">
        <v>64</v>
      </c>
      <c r="G8" s="10" t="s">
        <v>65</v>
      </c>
      <c r="H8" s="11"/>
      <c r="I8" s="11"/>
      <c r="J8" s="11"/>
      <c r="K8" s="11"/>
      <c r="L8" s="11"/>
      <c r="M8" s="11"/>
      <c r="N8" s="11"/>
      <c r="O8" s="11"/>
      <c r="P8" s="11"/>
      <c r="Q8" s="11"/>
      <c r="R8" s="11"/>
      <c r="S8" s="11"/>
      <c r="T8" s="11"/>
      <c r="U8" s="11"/>
      <c r="V8" s="11"/>
      <c r="W8" s="11"/>
      <c r="X8" s="11"/>
    </row>
    <row r="9" spans="1:24" ht="15.75" customHeight="1">
      <c r="A9" s="12" t="s">
        <v>10</v>
      </c>
      <c r="B9" s="12">
        <v>2</v>
      </c>
      <c r="C9" s="12">
        <v>100000</v>
      </c>
      <c r="D9" s="26">
        <f t="shared" ref="D9:D20" si="0">B9/C9*10000</f>
        <v>0.2</v>
      </c>
      <c r="E9" s="12">
        <v>30</v>
      </c>
      <c r="F9" s="12">
        <v>10</v>
      </c>
      <c r="G9" s="12">
        <v>10</v>
      </c>
    </row>
    <row r="10" spans="1:24" ht="15.75" customHeight="1">
      <c r="A10" s="12" t="s">
        <v>11</v>
      </c>
      <c r="B10" s="12">
        <v>5</v>
      </c>
      <c r="C10" s="12">
        <v>150000</v>
      </c>
      <c r="D10" s="26">
        <f t="shared" si="0"/>
        <v>0.33333333333333337</v>
      </c>
      <c r="E10" s="12">
        <v>42</v>
      </c>
      <c r="F10" s="12">
        <v>11</v>
      </c>
      <c r="G10" s="12">
        <v>9</v>
      </c>
    </row>
    <row r="11" spans="1:24" ht="15.75" customHeight="1">
      <c r="A11" s="12" t="s">
        <v>12</v>
      </c>
      <c r="B11" s="12">
        <v>4</v>
      </c>
      <c r="C11" s="12">
        <v>175000</v>
      </c>
      <c r="D11" s="26">
        <f t="shared" si="0"/>
        <v>0.22857142857142859</v>
      </c>
      <c r="E11" s="12">
        <v>50</v>
      </c>
      <c r="F11" s="12">
        <v>14</v>
      </c>
      <c r="G11" s="12">
        <v>16</v>
      </c>
    </row>
    <row r="12" spans="1:24" ht="15.75" customHeight="1">
      <c r="A12" s="12" t="s">
        <v>13</v>
      </c>
      <c r="B12" s="12">
        <v>6</v>
      </c>
      <c r="C12" s="12">
        <v>200000</v>
      </c>
      <c r="D12" s="26">
        <f t="shared" si="0"/>
        <v>0.3</v>
      </c>
      <c r="E12" s="12">
        <v>70</v>
      </c>
      <c r="F12" s="12">
        <v>21</v>
      </c>
      <c r="G12" s="12">
        <v>19</v>
      </c>
    </row>
    <row r="13" spans="1:24" ht="15.75" customHeight="1">
      <c r="A13" s="12" t="s">
        <v>14</v>
      </c>
      <c r="B13" s="12">
        <v>4</v>
      </c>
      <c r="C13" s="12">
        <v>210000</v>
      </c>
      <c r="D13" s="26">
        <f t="shared" si="0"/>
        <v>0.19047619047619047</v>
      </c>
      <c r="E13" s="12">
        <v>110</v>
      </c>
      <c r="F13" s="12">
        <v>35</v>
      </c>
      <c r="G13" s="12">
        <v>5</v>
      </c>
    </row>
    <row r="14" spans="1:24" ht="15.75" customHeight="1">
      <c r="A14" s="12" t="s">
        <v>15</v>
      </c>
      <c r="B14" s="12">
        <v>7</v>
      </c>
      <c r="C14" s="12">
        <v>230000</v>
      </c>
      <c r="D14" s="26">
        <f t="shared" si="0"/>
        <v>0.30434782608695654</v>
      </c>
      <c r="E14" s="12">
        <v>120</v>
      </c>
      <c r="F14" s="12">
        <v>28</v>
      </c>
      <c r="G14" s="12">
        <v>20</v>
      </c>
    </row>
    <row r="15" spans="1:24" ht="15.75" customHeight="1">
      <c r="A15" s="12" t="s">
        <v>16</v>
      </c>
      <c r="B15" s="12">
        <v>8</v>
      </c>
      <c r="C15" s="12">
        <v>235000</v>
      </c>
      <c r="D15" s="26">
        <f t="shared" si="0"/>
        <v>0.34042553191489366</v>
      </c>
      <c r="E15" s="12">
        <v>130</v>
      </c>
      <c r="F15" s="12">
        <v>10</v>
      </c>
      <c r="G15" s="12">
        <v>30</v>
      </c>
    </row>
    <row r="16" spans="1:24" ht="15.75" customHeight="1">
      <c r="A16" s="12" t="s">
        <v>17</v>
      </c>
      <c r="B16" s="12">
        <v>6</v>
      </c>
      <c r="C16" s="12">
        <v>240000</v>
      </c>
      <c r="D16" s="26">
        <f t="shared" si="0"/>
        <v>0.25</v>
      </c>
      <c r="E16" s="12">
        <v>160</v>
      </c>
      <c r="F16" s="12">
        <v>9</v>
      </c>
      <c r="G16" s="12">
        <v>31</v>
      </c>
    </row>
    <row r="17" spans="1:7" ht="15.75" customHeight="1">
      <c r="A17" s="12" t="s">
        <v>18</v>
      </c>
      <c r="B17" s="12">
        <v>3</v>
      </c>
      <c r="C17" s="12">
        <v>250000</v>
      </c>
      <c r="D17" s="26">
        <f t="shared" si="0"/>
        <v>0.12000000000000001</v>
      </c>
      <c r="E17" s="12">
        <v>200</v>
      </c>
      <c r="F17" s="12">
        <v>15</v>
      </c>
      <c r="G17" s="12">
        <v>85</v>
      </c>
    </row>
    <row r="18" spans="1:7" ht="15.75" customHeight="1">
      <c r="A18" s="12" t="s">
        <v>19</v>
      </c>
      <c r="B18" s="12">
        <v>4</v>
      </c>
      <c r="C18" s="12">
        <v>256800</v>
      </c>
      <c r="D18" s="26">
        <f t="shared" si="0"/>
        <v>0.1557632398753894</v>
      </c>
      <c r="E18" s="12">
        <v>240</v>
      </c>
      <c r="F18" s="12">
        <v>40</v>
      </c>
      <c r="G18" s="12">
        <v>150</v>
      </c>
    </row>
    <row r="19" spans="1:7" ht="15.75" customHeight="1">
      <c r="A19" s="12" t="s">
        <v>20</v>
      </c>
      <c r="B19" s="12">
        <v>6</v>
      </c>
      <c r="C19" s="12">
        <v>264780</v>
      </c>
      <c r="D19" s="26">
        <f t="shared" si="0"/>
        <v>0.22660321776569226</v>
      </c>
      <c r="E19" s="12">
        <v>270</v>
      </c>
      <c r="F19" s="12">
        <v>60</v>
      </c>
      <c r="G19" s="12">
        <v>120</v>
      </c>
    </row>
    <row r="20" spans="1:7" ht="15.75" customHeight="1">
      <c r="A20" s="12" t="s">
        <v>21</v>
      </c>
      <c r="B20" s="12">
        <v>4</v>
      </c>
      <c r="C20" s="12">
        <v>270000</v>
      </c>
      <c r="D20" s="26">
        <f t="shared" si="0"/>
        <v>0.14814814814814814</v>
      </c>
      <c r="E20" s="12">
        <v>350</v>
      </c>
      <c r="F20" s="12">
        <v>80</v>
      </c>
      <c r="G20" s="12">
        <v>86</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C16"/>
  <sheetViews>
    <sheetView workbookViewId="0">
      <selection activeCell="I25" sqref="I25"/>
    </sheetView>
  </sheetViews>
  <sheetFormatPr baseColWidth="10" defaultColWidth="14.5" defaultRowHeight="15.75" customHeight="1"/>
  <cols>
    <col min="2" max="2" width="15.1640625" customWidth="1"/>
    <col min="3" max="3" width="15.5" customWidth="1"/>
  </cols>
  <sheetData>
    <row r="1" spans="1:3" ht="15.75" customHeight="1">
      <c r="A1" s="5" t="s">
        <v>4</v>
      </c>
      <c r="B1" s="7"/>
      <c r="C1" s="7"/>
    </row>
    <row r="2" spans="1:3" ht="15.75" customHeight="1">
      <c r="A2" s="8" t="s">
        <v>66</v>
      </c>
      <c r="B2" s="7"/>
      <c r="C2" s="7"/>
    </row>
    <row r="3" spans="1:3" ht="15.75" customHeight="1">
      <c r="A3" s="7"/>
      <c r="B3" s="7"/>
      <c r="C3" s="7"/>
    </row>
    <row r="4" spans="1:3" ht="28">
      <c r="A4" s="7" t="s">
        <v>8</v>
      </c>
      <c r="B4" s="10" t="s">
        <v>67</v>
      </c>
      <c r="C4" s="10" t="s">
        <v>68</v>
      </c>
    </row>
    <row r="5" spans="1:3" ht="15.75" customHeight="1">
      <c r="A5" s="12" t="s">
        <v>10</v>
      </c>
      <c r="B5" s="17">
        <v>0.02</v>
      </c>
      <c r="C5" s="12">
        <v>2005</v>
      </c>
    </row>
    <row r="6" spans="1:3" ht="15.75" customHeight="1">
      <c r="A6" s="12" t="s">
        <v>11</v>
      </c>
      <c r="B6" s="17">
        <v>0.01</v>
      </c>
      <c r="C6" s="12">
        <v>2100</v>
      </c>
    </row>
    <row r="7" spans="1:3" ht="15.75" customHeight="1">
      <c r="A7" s="12" t="s">
        <v>12</v>
      </c>
      <c r="B7" s="17">
        <v>0.01</v>
      </c>
      <c r="C7" s="12">
        <v>2200</v>
      </c>
    </row>
    <row r="8" spans="1:3" ht="15.75" customHeight="1">
      <c r="A8" s="12" t="s">
        <v>13</v>
      </c>
      <c r="B8" s="17">
        <v>0.02</v>
      </c>
      <c r="C8" s="12">
        <v>2350</v>
      </c>
    </row>
    <row r="9" spans="1:3" ht="15.75" customHeight="1">
      <c r="A9" s="12" t="s">
        <v>14</v>
      </c>
      <c r="B9" s="17">
        <v>0.02</v>
      </c>
      <c r="C9" s="12">
        <v>2400</v>
      </c>
    </row>
    <row r="10" spans="1:3" ht="15.75" customHeight="1">
      <c r="A10" s="12" t="s">
        <v>15</v>
      </c>
      <c r="B10" s="17">
        <v>0.02</v>
      </c>
      <c r="C10" s="12">
        <v>2500</v>
      </c>
    </row>
    <row r="11" spans="1:3" ht="15.75" customHeight="1">
      <c r="A11" s="12" t="s">
        <v>16</v>
      </c>
      <c r="B11" s="17">
        <v>0.03</v>
      </c>
      <c r="C11" s="12">
        <v>2600</v>
      </c>
    </row>
    <row r="12" spans="1:3" ht="15.75" customHeight="1">
      <c r="A12" s="12" t="s">
        <v>17</v>
      </c>
      <c r="B12" s="17">
        <v>0.02</v>
      </c>
      <c r="C12" s="12">
        <v>2400</v>
      </c>
    </row>
    <row r="13" spans="1:3" ht="15.75" customHeight="1">
      <c r="A13" s="12" t="s">
        <v>18</v>
      </c>
      <c r="B13" s="17">
        <v>0.02</v>
      </c>
      <c r="C13" s="12">
        <v>2800</v>
      </c>
    </row>
    <row r="14" spans="1:3" ht="15.75" customHeight="1">
      <c r="A14" s="12" t="s">
        <v>19</v>
      </c>
      <c r="B14" s="17">
        <v>0.01</v>
      </c>
      <c r="C14" s="12">
        <v>2900</v>
      </c>
    </row>
    <row r="15" spans="1:3" ht="15.75" customHeight="1">
      <c r="A15" s="12" t="s">
        <v>20</v>
      </c>
      <c r="B15" s="17">
        <v>0.02</v>
      </c>
      <c r="C15" s="12">
        <v>3000</v>
      </c>
    </row>
    <row r="16" spans="1:3" ht="15.75" customHeight="1">
      <c r="A16" s="12" t="s">
        <v>21</v>
      </c>
      <c r="B16" s="17">
        <v>0.02</v>
      </c>
      <c r="C16" s="12">
        <v>3700</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19</vt:i4>
      </vt:variant>
    </vt:vector>
  </HeadingPairs>
  <TitlesOfParts>
    <vt:vector size="19" baseType="lpstr">
      <vt:lpstr>Readme</vt:lpstr>
      <vt:lpstr>Staff Training </vt:lpstr>
      <vt:lpstr>QA Scores over Time</vt:lpstr>
      <vt:lpstr>Fraud MI</vt:lpstr>
      <vt:lpstr>Financial Crime Risk over Time</vt:lpstr>
      <vt:lpstr>New Account Approvals</vt:lpstr>
      <vt:lpstr>Onboarding Control Effectivenes</vt:lpstr>
      <vt:lpstr>Onboarded PEPs (2)</vt:lpstr>
      <vt:lpstr>PEP Operational Effectiveness</vt:lpstr>
      <vt:lpstr>Sanctions</vt:lpstr>
      <vt:lpstr>IDV</vt:lpstr>
      <vt:lpstr>Vendor Effectiveness</vt:lpstr>
      <vt:lpstr>High Risk Customers</vt:lpstr>
      <vt:lpstr>Risk Rating</vt:lpstr>
      <vt:lpstr>CDD Control Effectiveness</vt:lpstr>
      <vt:lpstr>TM Reviews</vt:lpstr>
      <vt:lpstr>TM Effectiveness</vt:lpstr>
      <vt:lpstr>SARs per 1k customers</vt:lpstr>
      <vt:lpstr>SARs by Crime Type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2022-02-03T14:06:16Z</dcterms:created>
  <dcterms:modified xsi:type="dcterms:W3CDTF">2022-02-03T16:11:40Z</dcterms:modified>
</cp:coreProperties>
</file>